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es\Desktop\"/>
    </mc:Choice>
  </mc:AlternateContent>
  <xr:revisionPtr revIDLastSave="0" documentId="8_{1B92205B-A418-46E5-8F9C-83DA359AFD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strucciones" sheetId="18" r:id="rId1"/>
    <sheet name="Isóceles" sheetId="16" r:id="rId2"/>
    <sheet name="Equilátero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0" i="17" l="1"/>
  <c r="AD20" i="17"/>
  <c r="AE38" i="17"/>
  <c r="AE36" i="17"/>
  <c r="AE34" i="17"/>
  <c r="AE32" i="17"/>
  <c r="AE30" i="17"/>
  <c r="AE28" i="17"/>
  <c r="AE26" i="17"/>
  <c r="AE24" i="17"/>
  <c r="AE22" i="17"/>
  <c r="D139" i="17"/>
  <c r="D138" i="17"/>
  <c r="E123" i="17"/>
  <c r="F123" i="17" s="1"/>
  <c r="E122" i="17"/>
  <c r="F122" i="17" s="1"/>
  <c r="L97" i="17"/>
  <c r="L96" i="17"/>
  <c r="W56" i="17"/>
  <c r="W57" i="17"/>
  <c r="W58" i="17"/>
  <c r="W59" i="17"/>
  <c r="W60" i="17"/>
  <c r="W61" i="17"/>
  <c r="W62" i="17"/>
  <c r="W63" i="17"/>
  <c r="W64" i="17"/>
  <c r="W65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W55" i="17"/>
  <c r="O56" i="17"/>
  <c r="O57" i="17"/>
  <c r="O58" i="17"/>
  <c r="O59" i="17"/>
  <c r="O60" i="17"/>
  <c r="O61" i="17"/>
  <c r="O62" i="17"/>
  <c r="O63" i="17"/>
  <c r="O64" i="17"/>
  <c r="O65" i="17"/>
  <c r="O55" i="17"/>
  <c r="D124" i="17"/>
  <c r="E124" i="17"/>
  <c r="F124" i="17"/>
  <c r="D125" i="17"/>
  <c r="E125" i="17"/>
  <c r="F125" i="17" s="1"/>
  <c r="D126" i="17"/>
  <c r="E126" i="17"/>
  <c r="F126" i="17" s="1"/>
  <c r="D127" i="17"/>
  <c r="E127" i="17"/>
  <c r="F127" i="17" s="1"/>
  <c r="D128" i="17"/>
  <c r="E128" i="17"/>
  <c r="F128" i="17"/>
  <c r="D129" i="17"/>
  <c r="E129" i="17"/>
  <c r="F129" i="17" s="1"/>
  <c r="D130" i="17"/>
  <c r="E130" i="17"/>
  <c r="F130" i="17"/>
  <c r="D131" i="17"/>
  <c r="E131" i="17"/>
  <c r="F131" i="17" s="1"/>
  <c r="D132" i="17"/>
  <c r="E132" i="17"/>
  <c r="F132" i="17"/>
  <c r="D133" i="17"/>
  <c r="E133" i="17"/>
  <c r="F133" i="17" s="1"/>
  <c r="D134" i="17"/>
  <c r="E134" i="17"/>
  <c r="F134" i="17" s="1"/>
  <c r="D135" i="17"/>
  <c r="E135" i="17"/>
  <c r="F135" i="17" s="1"/>
  <c r="D136" i="17"/>
  <c r="E136" i="17"/>
  <c r="F136" i="17"/>
  <c r="E137" i="17"/>
  <c r="F137" i="17"/>
  <c r="E138" i="17"/>
  <c r="F138" i="17"/>
  <c r="E139" i="17"/>
  <c r="F139" i="17" s="1"/>
  <c r="D140" i="17"/>
  <c r="E140" i="17"/>
  <c r="F140" i="17"/>
  <c r="D141" i="17"/>
  <c r="E141" i="17"/>
  <c r="F141" i="17" s="1"/>
  <c r="D122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8" i="17"/>
  <c r="B139" i="17"/>
  <c r="B140" i="17"/>
  <c r="B141" i="17"/>
  <c r="C123" i="17"/>
  <c r="B123" i="17" s="1"/>
  <c r="D123" i="17" s="1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B137" i="17" s="1"/>
  <c r="D137" i="17" s="1"/>
  <c r="C138" i="17"/>
  <c r="C139" i="17"/>
  <c r="C140" i="17"/>
  <c r="C141" i="17"/>
  <c r="C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22" i="17"/>
  <c r="B122" i="17"/>
  <c r="O100" i="17" l="1"/>
  <c r="O102" i="17" s="1"/>
  <c r="O104" i="17" s="1"/>
  <c r="O106" i="17" s="1"/>
  <c r="O108" i="17" s="1"/>
  <c r="O110" i="17" s="1"/>
  <c r="O112" i="17" s="1"/>
  <c r="O114" i="17" s="1"/>
  <c r="O116" i="17" s="1"/>
  <c r="O99" i="17"/>
  <c r="O101" i="17" s="1"/>
  <c r="O103" i="17" s="1"/>
  <c r="O105" i="17" s="1"/>
  <c r="O107" i="17" s="1"/>
  <c r="O109" i="17" s="1"/>
  <c r="O111" i="17" s="1"/>
  <c r="O113" i="17" s="1"/>
  <c r="O115" i="17" s="1"/>
  <c r="P101" i="17"/>
  <c r="P102" i="17" s="1"/>
  <c r="P99" i="17"/>
  <c r="P100" i="17" s="1"/>
  <c r="Q95" i="17"/>
  <c r="R97" i="17"/>
  <c r="S96" i="17"/>
  <c r="S97" i="17"/>
  <c r="S95" i="17"/>
  <c r="R95" i="17"/>
  <c r="R96" i="17"/>
  <c r="I96" i="17"/>
  <c r="H101" i="17"/>
  <c r="H103" i="17" s="1"/>
  <c r="H100" i="17"/>
  <c r="H102" i="17" s="1"/>
  <c r="H99" i="17"/>
  <c r="K96" i="17"/>
  <c r="L98" i="17"/>
  <c r="L99" i="17"/>
  <c r="L101" i="17"/>
  <c r="L95" i="17"/>
  <c r="I95" i="17"/>
  <c r="K95" i="17" s="1"/>
  <c r="J98" i="17"/>
  <c r="J100" i="17" s="1"/>
  <c r="J102" i="17" s="1"/>
  <c r="J104" i="17" s="1"/>
  <c r="J106" i="17" s="1"/>
  <c r="J108" i="17" s="1"/>
  <c r="J110" i="17" s="1"/>
  <c r="J112" i="17" s="1"/>
  <c r="J114" i="17" s="1"/>
  <c r="J116" i="17" s="1"/>
  <c r="J97" i="17"/>
  <c r="J99" i="17" s="1"/>
  <c r="E96" i="17"/>
  <c r="E95" i="17"/>
  <c r="B96" i="17"/>
  <c r="D96" i="17" s="1"/>
  <c r="B95" i="17"/>
  <c r="D95" i="17" s="1"/>
  <c r="A98" i="17"/>
  <c r="A100" i="17" s="1"/>
  <c r="E100" i="17" s="1"/>
  <c r="A97" i="17"/>
  <c r="B97" i="17" s="1"/>
  <c r="D97" i="17" s="1"/>
  <c r="AC71" i="17"/>
  <c r="AE20" i="16"/>
  <c r="R56" i="17"/>
  <c r="V56" i="17" s="1"/>
  <c r="R57" i="17"/>
  <c r="U57" i="17" s="1"/>
  <c r="R58" i="17"/>
  <c r="U58" i="17" s="1"/>
  <c r="R59" i="17"/>
  <c r="T59" i="17" s="1"/>
  <c r="R60" i="17"/>
  <c r="V60" i="17" s="1"/>
  <c r="R61" i="17"/>
  <c r="T61" i="17" s="1"/>
  <c r="R62" i="17"/>
  <c r="U62" i="17" s="1"/>
  <c r="R63" i="17"/>
  <c r="V63" i="17" s="1"/>
  <c r="R64" i="17"/>
  <c r="V64" i="17" s="1"/>
  <c r="R65" i="17"/>
  <c r="V65" i="17" s="1"/>
  <c r="R55" i="17"/>
  <c r="V55" i="17" s="1"/>
  <c r="N65" i="17"/>
  <c r="N64" i="17"/>
  <c r="N63" i="17"/>
  <c r="N62" i="17"/>
  <c r="N61" i="17"/>
  <c r="N60" i="17"/>
  <c r="N59" i="17"/>
  <c r="N58" i="17"/>
  <c r="N57" i="17"/>
  <c r="N56" i="17"/>
  <c r="N55" i="17"/>
  <c r="K56" i="17"/>
  <c r="M56" i="17" s="1"/>
  <c r="K57" i="17"/>
  <c r="M57" i="17" s="1"/>
  <c r="K58" i="17"/>
  <c r="M58" i="17" s="1"/>
  <c r="K59" i="17"/>
  <c r="M59" i="17" s="1"/>
  <c r="K60" i="17"/>
  <c r="M60" i="17" s="1"/>
  <c r="K61" i="17"/>
  <c r="M61" i="17" s="1"/>
  <c r="K62" i="17"/>
  <c r="M62" i="17" s="1"/>
  <c r="K63" i="17"/>
  <c r="M63" i="17" s="1"/>
  <c r="K64" i="17"/>
  <c r="M64" i="17" s="1"/>
  <c r="K65" i="17"/>
  <c r="M65" i="17" s="1"/>
  <c r="K55" i="17"/>
  <c r="M55" i="17" s="1"/>
  <c r="B57" i="17"/>
  <c r="F57" i="17" s="1"/>
  <c r="B58" i="17"/>
  <c r="C58" i="17" s="1"/>
  <c r="E58" i="17" s="1"/>
  <c r="B59" i="17"/>
  <c r="F59" i="17" s="1"/>
  <c r="B60" i="17"/>
  <c r="F60" i="17" s="1"/>
  <c r="B61" i="17"/>
  <c r="F61" i="17" s="1"/>
  <c r="B62" i="17"/>
  <c r="F62" i="17" s="1"/>
  <c r="B63" i="17"/>
  <c r="F63" i="17" s="1"/>
  <c r="B64" i="17"/>
  <c r="C64" i="17" s="1"/>
  <c r="E64" i="17" s="1"/>
  <c r="B65" i="17"/>
  <c r="F65" i="17" s="1"/>
  <c r="B55" i="17"/>
  <c r="F55" i="17" s="1"/>
  <c r="B56" i="17"/>
  <c r="C56" i="17" s="1"/>
  <c r="E56" i="17" s="1"/>
  <c r="Y26" i="17"/>
  <c r="M85" i="17"/>
  <c r="K85" i="17"/>
  <c r="O85" i="17" s="1"/>
  <c r="AC74" i="17"/>
  <c r="Z72" i="17"/>
  <c r="Z73" i="17"/>
  <c r="Z74" i="17"/>
  <c r="Z75" i="17"/>
  <c r="Z76" i="17"/>
  <c r="Z77" i="17"/>
  <c r="Z78" i="17"/>
  <c r="Z79" i="17"/>
  <c r="Z80" i="17"/>
  <c r="Z71" i="17"/>
  <c r="AA72" i="17"/>
  <c r="AE72" i="17" s="1"/>
  <c r="AA73" i="17"/>
  <c r="AE73" i="17" s="1"/>
  <c r="AA74" i="17"/>
  <c r="AE74" i="17" s="1"/>
  <c r="AA75" i="17"/>
  <c r="AE75" i="17" s="1"/>
  <c r="AA76" i="17"/>
  <c r="AA77" i="17"/>
  <c r="AE77" i="17" s="1"/>
  <c r="AA78" i="17"/>
  <c r="AE78" i="17" s="1"/>
  <c r="AA79" i="17"/>
  <c r="AE79" i="17" s="1"/>
  <c r="AA80" i="17"/>
  <c r="AE80" i="17" s="1"/>
  <c r="AA71" i="17"/>
  <c r="AE71" i="17" s="1"/>
  <c r="AC72" i="17"/>
  <c r="AC73" i="17"/>
  <c r="AC75" i="17"/>
  <c r="AC76" i="17"/>
  <c r="AC77" i="17"/>
  <c r="AC78" i="17"/>
  <c r="AC79" i="17"/>
  <c r="AC80" i="17"/>
  <c r="U72" i="17"/>
  <c r="U73" i="17"/>
  <c r="U74" i="17"/>
  <c r="U75" i="17"/>
  <c r="U76" i="17"/>
  <c r="U77" i="17"/>
  <c r="U78" i="17"/>
  <c r="U79" i="17"/>
  <c r="U80" i="17"/>
  <c r="U71" i="17"/>
  <c r="S80" i="17"/>
  <c r="W80" i="17" s="1"/>
  <c r="S79" i="17"/>
  <c r="S78" i="17"/>
  <c r="S77" i="17"/>
  <c r="W77" i="17" s="1"/>
  <c r="S76" i="17"/>
  <c r="S75" i="17"/>
  <c r="W75" i="17" s="1"/>
  <c r="S74" i="17"/>
  <c r="W74" i="17" s="1"/>
  <c r="S73" i="17"/>
  <c r="W73" i="17" s="1"/>
  <c r="S72" i="17"/>
  <c r="W72" i="17" s="1"/>
  <c r="S71" i="17"/>
  <c r="W71" i="17" s="1"/>
  <c r="M72" i="17"/>
  <c r="M73" i="17"/>
  <c r="M74" i="17"/>
  <c r="M75" i="17"/>
  <c r="M76" i="17"/>
  <c r="M77" i="17"/>
  <c r="M78" i="17"/>
  <c r="M79" i="17"/>
  <c r="M80" i="17"/>
  <c r="M71" i="17"/>
  <c r="K72" i="17"/>
  <c r="K73" i="17"/>
  <c r="O73" i="17" s="1"/>
  <c r="K74" i="17"/>
  <c r="O74" i="17" s="1"/>
  <c r="K75" i="17"/>
  <c r="K76" i="17"/>
  <c r="K77" i="17"/>
  <c r="K78" i="17"/>
  <c r="L78" i="17" s="1"/>
  <c r="N78" i="17" s="1"/>
  <c r="K79" i="17"/>
  <c r="O79" i="17" s="1"/>
  <c r="K80" i="17"/>
  <c r="K71" i="17"/>
  <c r="O71" i="17" s="1"/>
  <c r="E71" i="17"/>
  <c r="H105" i="17" l="1"/>
  <c r="H104" i="17"/>
  <c r="L104" i="17" s="1"/>
  <c r="M104" i="17" s="1"/>
  <c r="I102" i="17"/>
  <c r="K102" i="17" s="1"/>
  <c r="L102" i="17"/>
  <c r="J101" i="17"/>
  <c r="I99" i="17"/>
  <c r="K99" i="17" s="1"/>
  <c r="I100" i="17"/>
  <c r="K100" i="17" s="1"/>
  <c r="I98" i="17"/>
  <c r="K98" i="17" s="1"/>
  <c r="L100" i="17"/>
  <c r="I97" i="17"/>
  <c r="K97" i="17" s="1"/>
  <c r="M99" i="17"/>
  <c r="S100" i="17"/>
  <c r="S102" i="17"/>
  <c r="P103" i="17"/>
  <c r="Q97" i="17"/>
  <c r="P98" i="17"/>
  <c r="Q98" i="17"/>
  <c r="S101" i="17"/>
  <c r="T101" i="17" s="1"/>
  <c r="S104" i="17"/>
  <c r="R98" i="17"/>
  <c r="S98" i="17"/>
  <c r="S103" i="17"/>
  <c r="S99" i="17"/>
  <c r="T99" i="17" s="1"/>
  <c r="Q101" i="17"/>
  <c r="L103" i="17"/>
  <c r="M103" i="17" s="1"/>
  <c r="AB71" i="17"/>
  <c r="AD71" i="17" s="1"/>
  <c r="T78" i="17"/>
  <c r="V78" i="17" s="1"/>
  <c r="F56" i="17"/>
  <c r="M95" i="17" s="1"/>
  <c r="L77" i="17"/>
  <c r="N77" i="17" s="1"/>
  <c r="T79" i="17"/>
  <c r="V79" i="17" s="1"/>
  <c r="L76" i="17"/>
  <c r="N76" i="17" s="1"/>
  <c r="T58" i="17"/>
  <c r="L75" i="17"/>
  <c r="N75" i="17" s="1"/>
  <c r="U61" i="17"/>
  <c r="L73" i="17"/>
  <c r="N73" i="17" s="1"/>
  <c r="E98" i="17"/>
  <c r="O76" i="17"/>
  <c r="AB75" i="17"/>
  <c r="AD75" i="17" s="1"/>
  <c r="AB76" i="17"/>
  <c r="AD76" i="17" s="1"/>
  <c r="O75" i="17"/>
  <c r="AB73" i="17"/>
  <c r="AD73" i="17" s="1"/>
  <c r="C65" i="17"/>
  <c r="E65" i="17" s="1"/>
  <c r="V57" i="17"/>
  <c r="T71" i="17"/>
  <c r="V71" i="17" s="1"/>
  <c r="C63" i="17"/>
  <c r="E63" i="17" s="1"/>
  <c r="V58" i="17"/>
  <c r="T75" i="17"/>
  <c r="V75" i="17" s="1"/>
  <c r="C61" i="17"/>
  <c r="E61" i="17" s="1"/>
  <c r="T73" i="17"/>
  <c r="V73" i="17" s="1"/>
  <c r="L80" i="17"/>
  <c r="N80" i="17" s="1"/>
  <c r="C57" i="17"/>
  <c r="E57" i="17" s="1"/>
  <c r="U65" i="17"/>
  <c r="L72" i="17"/>
  <c r="N72" i="17" s="1"/>
  <c r="T76" i="17"/>
  <c r="V76" i="17" s="1"/>
  <c r="AB79" i="17"/>
  <c r="AD79" i="17" s="1"/>
  <c r="O72" i="17"/>
  <c r="C62" i="17"/>
  <c r="E62" i="17" s="1"/>
  <c r="T55" i="17"/>
  <c r="T57" i="17"/>
  <c r="V61" i="17"/>
  <c r="L74" i="17"/>
  <c r="N74" i="17" s="1"/>
  <c r="T74" i="17"/>
  <c r="V74" i="17" s="1"/>
  <c r="W79" i="17"/>
  <c r="W76" i="17"/>
  <c r="AB74" i="17"/>
  <c r="AD74" i="17" s="1"/>
  <c r="AE76" i="17"/>
  <c r="O78" i="17"/>
  <c r="C55" i="17"/>
  <c r="E55" i="17" s="1"/>
  <c r="C60" i="17"/>
  <c r="E60" i="17" s="1"/>
  <c r="T63" i="17"/>
  <c r="U55" i="17"/>
  <c r="U59" i="17"/>
  <c r="V62" i="17"/>
  <c r="L71" i="17"/>
  <c r="N71" i="17" s="1"/>
  <c r="T80" i="17"/>
  <c r="V80" i="17" s="1"/>
  <c r="T72" i="17"/>
  <c r="V72" i="17" s="1"/>
  <c r="W78" i="17"/>
  <c r="AB80" i="17"/>
  <c r="AD80" i="17" s="1"/>
  <c r="AB72" i="17"/>
  <c r="AD72" i="17" s="1"/>
  <c r="E97" i="17"/>
  <c r="C59" i="17"/>
  <c r="E59" i="17" s="1"/>
  <c r="T62" i="17"/>
  <c r="V59" i="17"/>
  <c r="U63" i="17"/>
  <c r="L79" i="17"/>
  <c r="N79" i="17" s="1"/>
  <c r="F58" i="17"/>
  <c r="T56" i="17"/>
  <c r="U56" i="17"/>
  <c r="U60" i="17"/>
  <c r="O77" i="17"/>
  <c r="L85" i="17"/>
  <c r="N85" i="17" s="1"/>
  <c r="AB78" i="17"/>
  <c r="AD78" i="17" s="1"/>
  <c r="A99" i="17"/>
  <c r="B99" i="17" s="1"/>
  <c r="D99" i="17" s="1"/>
  <c r="T60" i="17"/>
  <c r="U64" i="17"/>
  <c r="T77" i="17"/>
  <c r="V77" i="17" s="1"/>
  <c r="AB77" i="17"/>
  <c r="AD77" i="17" s="1"/>
  <c r="F64" i="17"/>
  <c r="T64" i="17"/>
  <c r="A102" i="17"/>
  <c r="E102" i="17" s="1"/>
  <c r="B100" i="17"/>
  <c r="D100" i="17" s="1"/>
  <c r="B98" i="17"/>
  <c r="D98" i="17" s="1"/>
  <c r="O80" i="17"/>
  <c r="C90" i="17"/>
  <c r="E90" i="17"/>
  <c r="C89" i="17"/>
  <c r="E89" i="17"/>
  <c r="C88" i="17"/>
  <c r="E88" i="17"/>
  <c r="C87" i="17"/>
  <c r="E87" i="17"/>
  <c r="C86" i="17"/>
  <c r="E86" i="17"/>
  <c r="C85" i="17"/>
  <c r="E85" i="17"/>
  <c r="C84" i="17"/>
  <c r="E84" i="17"/>
  <c r="C83" i="17"/>
  <c r="E83" i="17"/>
  <c r="C82" i="17"/>
  <c r="E82" i="17"/>
  <c r="C81" i="17"/>
  <c r="E81" i="17"/>
  <c r="C80" i="17"/>
  <c r="E80" i="17"/>
  <c r="C79" i="17"/>
  <c r="E79" i="17"/>
  <c r="C78" i="17"/>
  <c r="E78" i="17"/>
  <c r="C77" i="17"/>
  <c r="E77" i="17"/>
  <c r="C76" i="17"/>
  <c r="E76" i="17"/>
  <c r="C75" i="17"/>
  <c r="E75" i="17"/>
  <c r="C74" i="17"/>
  <c r="E74" i="17"/>
  <c r="B74" i="17"/>
  <c r="B76" i="17" s="1"/>
  <c r="B78" i="17" s="1"/>
  <c r="B80" i="17" s="1"/>
  <c r="B82" i="17" s="1"/>
  <c r="B84" i="17" s="1"/>
  <c r="B86" i="17" s="1"/>
  <c r="B88" i="17" s="1"/>
  <c r="B90" i="17" s="1"/>
  <c r="A74" i="17"/>
  <c r="A76" i="17" s="1"/>
  <c r="A78" i="17" s="1"/>
  <c r="A80" i="17" s="1"/>
  <c r="A82" i="17" s="1"/>
  <c r="A84" i="17" s="1"/>
  <c r="A86" i="17" s="1"/>
  <c r="A88" i="17" s="1"/>
  <c r="A90" i="17" s="1"/>
  <c r="C73" i="17"/>
  <c r="E73" i="17"/>
  <c r="B73" i="17"/>
  <c r="B75" i="17" s="1"/>
  <c r="B77" i="17" s="1"/>
  <c r="B79" i="17" s="1"/>
  <c r="B81" i="17" s="1"/>
  <c r="B83" i="17" s="1"/>
  <c r="B85" i="17" s="1"/>
  <c r="B87" i="17" s="1"/>
  <c r="B89" i="17" s="1"/>
  <c r="A73" i="17"/>
  <c r="A75" i="17" s="1"/>
  <c r="A77" i="17" s="1"/>
  <c r="A79" i="17" s="1"/>
  <c r="A81" i="17" s="1"/>
  <c r="A83" i="17" s="1"/>
  <c r="A85" i="17" s="1"/>
  <c r="A87" i="17" s="1"/>
  <c r="A89" i="17" s="1"/>
  <c r="C72" i="17"/>
  <c r="E72" i="17"/>
  <c r="C71" i="17"/>
  <c r="AD39" i="17"/>
  <c r="AD38" i="17"/>
  <c r="AD37" i="17"/>
  <c r="AD36" i="17"/>
  <c r="AD35" i="17"/>
  <c r="AD34" i="17"/>
  <c r="Y34" i="17"/>
  <c r="AD33" i="17"/>
  <c r="AD32" i="17"/>
  <c r="AD31" i="17"/>
  <c r="AD30" i="17"/>
  <c r="AD29" i="17"/>
  <c r="AD28" i="17"/>
  <c r="Y28" i="17"/>
  <c r="AD27" i="17"/>
  <c r="Y27" i="17"/>
  <c r="AD26" i="17"/>
  <c r="AD25" i="17"/>
  <c r="Y25" i="17"/>
  <c r="AD24" i="17"/>
  <c r="Y24" i="17"/>
  <c r="AD23" i="17"/>
  <c r="Y23" i="17"/>
  <c r="AD22" i="17"/>
  <c r="Y22" i="17"/>
  <c r="AD21" i="17"/>
  <c r="Y21" i="17"/>
  <c r="Y20" i="17"/>
  <c r="Y19" i="17"/>
  <c r="AA14" i="17"/>
  <c r="AC14" i="17" s="1"/>
  <c r="V14" i="17"/>
  <c r="X14" i="17" s="1"/>
  <c r="AA13" i="17"/>
  <c r="AC13" i="17" s="1"/>
  <c r="V13" i="17"/>
  <c r="X13" i="17" s="1"/>
  <c r="AA12" i="17"/>
  <c r="AC12" i="17" s="1"/>
  <c r="V12" i="17"/>
  <c r="X12" i="17" s="1"/>
  <c r="AA11" i="17"/>
  <c r="AC11" i="17" s="1"/>
  <c r="V11" i="17"/>
  <c r="X11" i="17" s="1"/>
  <c r="AC10" i="17"/>
  <c r="V10" i="17"/>
  <c r="X10" i="17" s="1"/>
  <c r="AA9" i="17"/>
  <c r="AC9" i="17" s="1"/>
  <c r="V9" i="17"/>
  <c r="X9" i="17" s="1"/>
  <c r="AA8" i="17"/>
  <c r="AC8" i="17" s="1"/>
  <c r="V8" i="17"/>
  <c r="X8" i="17" s="1"/>
  <c r="AA7" i="17"/>
  <c r="AC7" i="17" s="1"/>
  <c r="V7" i="17"/>
  <c r="X7" i="17" s="1"/>
  <c r="AA6" i="17"/>
  <c r="AC6" i="17" s="1"/>
  <c r="V6" i="17"/>
  <c r="X6" i="17" s="1"/>
  <c r="AA5" i="17"/>
  <c r="AC5" i="17" s="1"/>
  <c r="V5" i="17"/>
  <c r="X5" i="17" s="1"/>
  <c r="T103" i="17" l="1"/>
  <c r="M96" i="17"/>
  <c r="T95" i="17"/>
  <c r="T98" i="17"/>
  <c r="T102" i="17"/>
  <c r="M101" i="17"/>
  <c r="J103" i="17"/>
  <c r="I101" i="17"/>
  <c r="K101" i="17" s="1"/>
  <c r="T100" i="17"/>
  <c r="T96" i="17"/>
  <c r="M102" i="17"/>
  <c r="T104" i="17"/>
  <c r="M98" i="17"/>
  <c r="T97" i="17"/>
  <c r="I104" i="17"/>
  <c r="K104" i="17" s="1"/>
  <c r="H106" i="17"/>
  <c r="M97" i="17"/>
  <c r="H107" i="17"/>
  <c r="M100" i="17"/>
  <c r="P104" i="17"/>
  <c r="P105" i="17"/>
  <c r="R101" i="17"/>
  <c r="R99" i="17"/>
  <c r="Q99" i="17"/>
  <c r="S106" i="17"/>
  <c r="T106" i="17" s="1"/>
  <c r="Q103" i="17"/>
  <c r="S105" i="17"/>
  <c r="T105" i="17" s="1"/>
  <c r="Q102" i="17"/>
  <c r="L105" i="17"/>
  <c r="M105" i="17" s="1"/>
  <c r="G64" i="17"/>
  <c r="G60" i="17"/>
  <c r="P79" i="17"/>
  <c r="AF71" i="17"/>
  <c r="X79" i="17"/>
  <c r="G63" i="17"/>
  <c r="F102" i="17"/>
  <c r="G56" i="17"/>
  <c r="X71" i="17"/>
  <c r="X78" i="17"/>
  <c r="AF72" i="17"/>
  <c r="AF73" i="17"/>
  <c r="G83" i="17"/>
  <c r="D83" i="17"/>
  <c r="F83" i="17" s="1"/>
  <c r="G73" i="17"/>
  <c r="D73" i="17"/>
  <c r="F73" i="17" s="1"/>
  <c r="F96" i="17"/>
  <c r="P75" i="17"/>
  <c r="AF77" i="17"/>
  <c r="X75" i="17"/>
  <c r="P74" i="17"/>
  <c r="G59" i="17"/>
  <c r="D87" i="17"/>
  <c r="F87" i="17" s="1"/>
  <c r="G87" i="17"/>
  <c r="G80" i="17"/>
  <c r="D80" i="17"/>
  <c r="F80" i="17" s="1"/>
  <c r="P78" i="17"/>
  <c r="F98" i="17"/>
  <c r="P73" i="17"/>
  <c r="AF74" i="17"/>
  <c r="G55" i="17"/>
  <c r="AF79" i="17"/>
  <c r="A101" i="17"/>
  <c r="E99" i="17"/>
  <c r="F99" i="17" s="1"/>
  <c r="G81" i="17"/>
  <c r="D81" i="17"/>
  <c r="F81" i="17" s="1"/>
  <c r="G58" i="17"/>
  <c r="P72" i="17"/>
  <c r="G61" i="17"/>
  <c r="G62" i="17"/>
  <c r="D88" i="17"/>
  <c r="F88" i="17" s="1"/>
  <c r="G88" i="17"/>
  <c r="D72" i="17"/>
  <c r="F72" i="17" s="1"/>
  <c r="G72" i="17"/>
  <c r="G74" i="17"/>
  <c r="D74" i="17"/>
  <c r="F74" i="17" s="1"/>
  <c r="P77" i="17"/>
  <c r="F97" i="17"/>
  <c r="AF76" i="17"/>
  <c r="P76" i="17"/>
  <c r="AF78" i="17"/>
  <c r="F100" i="17"/>
  <c r="AF75" i="17"/>
  <c r="P85" i="17"/>
  <c r="G76" i="17"/>
  <c r="D76" i="17"/>
  <c r="F76" i="17" s="1"/>
  <c r="D84" i="17"/>
  <c r="F84" i="17" s="1"/>
  <c r="G84" i="17"/>
  <c r="G71" i="17"/>
  <c r="D71" i="17"/>
  <c r="F71" i="17" s="1"/>
  <c r="D77" i="17"/>
  <c r="F77" i="17" s="1"/>
  <c r="G77" i="17"/>
  <c r="D85" i="17"/>
  <c r="F85" i="17" s="1"/>
  <c r="G85" i="17"/>
  <c r="G78" i="17"/>
  <c r="D78" i="17"/>
  <c r="F78" i="17" s="1"/>
  <c r="D82" i="17"/>
  <c r="F82" i="17" s="1"/>
  <c r="G82" i="17"/>
  <c r="G86" i="17"/>
  <c r="D86" i="17"/>
  <c r="F86" i="17" s="1"/>
  <c r="G90" i="17"/>
  <c r="D90" i="17"/>
  <c r="F90" i="17" s="1"/>
  <c r="F95" i="17"/>
  <c r="X77" i="17"/>
  <c r="G57" i="17"/>
  <c r="AF80" i="17"/>
  <c r="X73" i="17"/>
  <c r="X80" i="17"/>
  <c r="G79" i="17"/>
  <c r="D79" i="17"/>
  <c r="F79" i="17" s="1"/>
  <c r="G75" i="17"/>
  <c r="D75" i="17"/>
  <c r="F75" i="17" s="1"/>
  <c r="P80" i="17"/>
  <c r="X76" i="17"/>
  <c r="G65" i="17"/>
  <c r="P71" i="17"/>
  <c r="X74" i="17"/>
  <c r="X72" i="17"/>
  <c r="A104" i="17"/>
  <c r="E104" i="17" s="1"/>
  <c r="F104" i="17" s="1"/>
  <c r="B102" i="17"/>
  <c r="D102" i="17" s="1"/>
  <c r="D89" i="17"/>
  <c r="F89" i="17" s="1"/>
  <c r="G89" i="17"/>
  <c r="J105" i="17" l="1"/>
  <c r="I103" i="17"/>
  <c r="K103" i="17" s="1"/>
  <c r="I106" i="17"/>
  <c r="K106" i="17" s="1"/>
  <c r="H108" i="17"/>
  <c r="H109" i="17"/>
  <c r="L106" i="17"/>
  <c r="M106" i="17" s="1"/>
  <c r="P106" i="17"/>
  <c r="P107" i="17"/>
  <c r="R102" i="17"/>
  <c r="R100" i="17"/>
  <c r="Q100" i="17"/>
  <c r="Q105" i="17"/>
  <c r="S108" i="17"/>
  <c r="T108" i="17" s="1"/>
  <c r="S107" i="17"/>
  <c r="T107" i="17" s="1"/>
  <c r="R103" i="17"/>
  <c r="L107" i="17"/>
  <c r="M107" i="17" s="1"/>
  <c r="L108" i="17"/>
  <c r="M108" i="17" s="1"/>
  <c r="E101" i="17"/>
  <c r="F101" i="17" s="1"/>
  <c r="A103" i="17"/>
  <c r="B101" i="17"/>
  <c r="D101" i="17" s="1"/>
  <c r="A106" i="17"/>
  <c r="E106" i="17" s="1"/>
  <c r="F106" i="17" s="1"/>
  <c r="B104" i="17"/>
  <c r="D104" i="17" s="1"/>
  <c r="H111" i="17" l="1"/>
  <c r="H110" i="17"/>
  <c r="I108" i="17"/>
  <c r="K108" i="17" s="1"/>
  <c r="J107" i="17"/>
  <c r="I105" i="17"/>
  <c r="K105" i="17" s="1"/>
  <c r="P109" i="17"/>
  <c r="P108" i="17"/>
  <c r="R104" i="17"/>
  <c r="Q104" i="17"/>
  <c r="S109" i="17"/>
  <c r="T109" i="17" s="1"/>
  <c r="S110" i="17"/>
  <c r="T110" i="17" s="1"/>
  <c r="Q107" i="17"/>
  <c r="R105" i="17"/>
  <c r="L109" i="17"/>
  <c r="M109" i="17" s="1"/>
  <c r="L110" i="17"/>
  <c r="M110" i="17" s="1"/>
  <c r="E103" i="17"/>
  <c r="F103" i="17" s="1"/>
  <c r="B103" i="17"/>
  <c r="D103" i="17" s="1"/>
  <c r="A105" i="17"/>
  <c r="A108" i="17"/>
  <c r="E108" i="17" s="1"/>
  <c r="F108" i="17" s="1"/>
  <c r="B106" i="17"/>
  <c r="D106" i="17" s="1"/>
  <c r="J76" i="16"/>
  <c r="J78" i="16" s="1"/>
  <c r="J80" i="16" s="1"/>
  <c r="J82" i="16" s="1"/>
  <c r="J84" i="16" s="1"/>
  <c r="J86" i="16" s="1"/>
  <c r="J88" i="16" s="1"/>
  <c r="J74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70" i="16"/>
  <c r="F91" i="16"/>
  <c r="F89" i="16"/>
  <c r="F87" i="16"/>
  <c r="F85" i="16"/>
  <c r="F83" i="16"/>
  <c r="F81" i="16"/>
  <c r="F79" i="16"/>
  <c r="F77" i="16"/>
  <c r="F75" i="16"/>
  <c r="F73" i="16"/>
  <c r="G90" i="16"/>
  <c r="G91" i="16"/>
  <c r="G75" i="16"/>
  <c r="G77" i="16" s="1"/>
  <c r="G79" i="16" s="1"/>
  <c r="G81" i="16" s="1"/>
  <c r="G83" i="16" s="1"/>
  <c r="G85" i="16" s="1"/>
  <c r="G87" i="16" s="1"/>
  <c r="G89" i="16" s="1"/>
  <c r="G76" i="16"/>
  <c r="G78" i="16" s="1"/>
  <c r="G80" i="16" s="1"/>
  <c r="G82" i="16" s="1"/>
  <c r="G84" i="16" s="1"/>
  <c r="G86" i="16" s="1"/>
  <c r="G88" i="16" s="1"/>
  <c r="G74" i="16"/>
  <c r="AD33" i="16"/>
  <c r="AD39" i="16"/>
  <c r="AD32" i="16"/>
  <c r="AE26" i="16"/>
  <c r="AE24" i="16"/>
  <c r="AE22" i="16"/>
  <c r="AD27" i="16"/>
  <c r="AD26" i="16"/>
  <c r="AD25" i="16"/>
  <c r="AD24" i="16"/>
  <c r="AD23" i="16"/>
  <c r="AD22" i="16"/>
  <c r="AD21" i="16"/>
  <c r="AD20" i="16"/>
  <c r="Y19" i="16"/>
  <c r="Y20" i="16"/>
  <c r="Y21" i="16"/>
  <c r="Y22" i="16"/>
  <c r="Y34" i="16"/>
  <c r="D89" i="16"/>
  <c r="D87" i="16"/>
  <c r="D85" i="16"/>
  <c r="D83" i="16"/>
  <c r="D81" i="16"/>
  <c r="D79" i="16"/>
  <c r="D77" i="16"/>
  <c r="D75" i="16"/>
  <c r="D73" i="16"/>
  <c r="D71" i="16"/>
  <c r="Y28" i="16"/>
  <c r="Y27" i="16"/>
  <c r="Y26" i="16"/>
  <c r="Y25" i="16"/>
  <c r="Y24" i="16"/>
  <c r="Y23" i="16"/>
  <c r="C89" i="16"/>
  <c r="C87" i="16"/>
  <c r="C85" i="16"/>
  <c r="C83" i="16"/>
  <c r="C81" i="16"/>
  <c r="C79" i="16"/>
  <c r="C77" i="16"/>
  <c r="C75" i="16"/>
  <c r="C73" i="16"/>
  <c r="C71" i="16"/>
  <c r="AC10" i="16"/>
  <c r="D88" i="16"/>
  <c r="D86" i="16"/>
  <c r="D84" i="16"/>
  <c r="D82" i="16"/>
  <c r="D80" i="16"/>
  <c r="D78" i="16"/>
  <c r="D76" i="16"/>
  <c r="D74" i="16"/>
  <c r="D72" i="16"/>
  <c r="D70" i="16"/>
  <c r="C88" i="16"/>
  <c r="C86" i="16"/>
  <c r="C84" i="16"/>
  <c r="C82" i="16"/>
  <c r="C80" i="16"/>
  <c r="C78" i="16"/>
  <c r="C76" i="16"/>
  <c r="C74" i="16"/>
  <c r="C72" i="16"/>
  <c r="C70" i="16"/>
  <c r="V5" i="16"/>
  <c r="V6" i="16"/>
  <c r="V7" i="16"/>
  <c r="V8" i="16"/>
  <c r="V9" i="16"/>
  <c r="V10" i="16"/>
  <c r="X10" i="16" s="1"/>
  <c r="V11" i="16"/>
  <c r="V12" i="16"/>
  <c r="X12" i="16" s="1"/>
  <c r="V13" i="16"/>
  <c r="V14" i="16"/>
  <c r="X14" i="16" s="1"/>
  <c r="B73" i="16"/>
  <c r="B75" i="16" s="1"/>
  <c r="B77" i="16" s="1"/>
  <c r="B79" i="16" s="1"/>
  <c r="B81" i="16" s="1"/>
  <c r="B83" i="16" s="1"/>
  <c r="B85" i="16" s="1"/>
  <c r="B87" i="16" s="1"/>
  <c r="B89" i="16" s="1"/>
  <c r="B72" i="16"/>
  <c r="B74" i="16" s="1"/>
  <c r="B76" i="16" s="1"/>
  <c r="B78" i="16" s="1"/>
  <c r="B80" i="16" s="1"/>
  <c r="B82" i="16" s="1"/>
  <c r="B84" i="16" s="1"/>
  <c r="B86" i="16" s="1"/>
  <c r="B88" i="16" s="1"/>
  <c r="A73" i="16"/>
  <c r="A75" i="16" s="1"/>
  <c r="A77" i="16" s="1"/>
  <c r="A79" i="16" s="1"/>
  <c r="A81" i="16" s="1"/>
  <c r="A83" i="16" s="1"/>
  <c r="A85" i="16" s="1"/>
  <c r="A87" i="16" s="1"/>
  <c r="A89" i="16" s="1"/>
  <c r="A72" i="16"/>
  <c r="A74" i="16" s="1"/>
  <c r="A76" i="16" s="1"/>
  <c r="A78" i="16" s="1"/>
  <c r="A80" i="16" s="1"/>
  <c r="A82" i="16" s="1"/>
  <c r="A84" i="16" s="1"/>
  <c r="A86" i="16" s="1"/>
  <c r="A88" i="16" s="1"/>
  <c r="K56" i="16"/>
  <c r="K57" i="16"/>
  <c r="K58" i="16"/>
  <c r="K59" i="16"/>
  <c r="K60" i="16"/>
  <c r="K61" i="16"/>
  <c r="K62" i="16"/>
  <c r="K63" i="16"/>
  <c r="K64" i="16"/>
  <c r="K65" i="16"/>
  <c r="K55" i="16"/>
  <c r="C65" i="16"/>
  <c r="C56" i="16"/>
  <c r="C57" i="16"/>
  <c r="C58" i="16"/>
  <c r="C59" i="16"/>
  <c r="C60" i="16"/>
  <c r="C61" i="16"/>
  <c r="C62" i="16"/>
  <c r="C63" i="16"/>
  <c r="C64" i="16"/>
  <c r="C55" i="16"/>
  <c r="AA14" i="16"/>
  <c r="AC14" i="16" s="1"/>
  <c r="AA13" i="16"/>
  <c r="AC13" i="16" s="1"/>
  <c r="X13" i="16"/>
  <c r="AA12" i="16"/>
  <c r="AC12" i="16" s="1"/>
  <c r="AA11" i="16"/>
  <c r="AC11" i="16" s="1"/>
  <c r="AA9" i="16"/>
  <c r="AC9" i="16" s="1"/>
  <c r="X9" i="16"/>
  <c r="AA8" i="16"/>
  <c r="AC8" i="16" s="1"/>
  <c r="X8" i="16"/>
  <c r="AA7" i="16"/>
  <c r="AC7" i="16" s="1"/>
  <c r="X7" i="16"/>
  <c r="AA6" i="16"/>
  <c r="AC6" i="16" s="1"/>
  <c r="AA5" i="16"/>
  <c r="AC5" i="16" s="1"/>
  <c r="X5" i="16"/>
  <c r="J109" i="17" l="1"/>
  <c r="I107" i="17"/>
  <c r="K107" i="17" s="1"/>
  <c r="H112" i="17"/>
  <c r="I110" i="17"/>
  <c r="K110" i="17" s="1"/>
  <c r="H113" i="17"/>
  <c r="P110" i="17"/>
  <c r="P111" i="17"/>
  <c r="R106" i="17"/>
  <c r="Q106" i="17"/>
  <c r="Q109" i="17"/>
  <c r="S112" i="17"/>
  <c r="T112" i="17" s="1"/>
  <c r="S111" i="17"/>
  <c r="T111" i="17" s="1"/>
  <c r="R107" i="17"/>
  <c r="L111" i="17"/>
  <c r="M111" i="17" s="1"/>
  <c r="L112" i="17"/>
  <c r="M112" i="17" s="1"/>
  <c r="E105" i="17"/>
  <c r="F105" i="17" s="1"/>
  <c r="A107" i="17"/>
  <c r="B105" i="17"/>
  <c r="D105" i="17" s="1"/>
  <c r="A110" i="17"/>
  <c r="E110" i="17" s="1"/>
  <c r="F110" i="17" s="1"/>
  <c r="B108" i="17"/>
  <c r="D108" i="17" s="1"/>
  <c r="AD31" i="16"/>
  <c r="AD29" i="16"/>
  <c r="AD38" i="16"/>
  <c r="AD30" i="16"/>
  <c r="AD34" i="16"/>
  <c r="AE38" i="16"/>
  <c r="AE30" i="16"/>
  <c r="AE32" i="16"/>
  <c r="AE28" i="16"/>
  <c r="AE34" i="16"/>
  <c r="AE36" i="16"/>
  <c r="AD35" i="16"/>
  <c r="AD37" i="16"/>
  <c r="AD36" i="16"/>
  <c r="AD28" i="16"/>
  <c r="X6" i="16"/>
  <c r="X11" i="16"/>
  <c r="H115" i="17" l="1"/>
  <c r="H114" i="17"/>
  <c r="I112" i="17"/>
  <c r="K112" i="17" s="1"/>
  <c r="J111" i="17"/>
  <c r="I109" i="17"/>
  <c r="K109" i="17" s="1"/>
  <c r="P112" i="17"/>
  <c r="P113" i="17"/>
  <c r="R108" i="17"/>
  <c r="Q108" i="17"/>
  <c r="Q111" i="17"/>
  <c r="R109" i="17"/>
  <c r="L113" i="17"/>
  <c r="M113" i="17" s="1"/>
  <c r="L114" i="17"/>
  <c r="M114" i="17" s="1"/>
  <c r="E107" i="17"/>
  <c r="F107" i="17" s="1"/>
  <c r="A109" i="17"/>
  <c r="B107" i="17"/>
  <c r="D107" i="17" s="1"/>
  <c r="A112" i="17"/>
  <c r="E112" i="17" s="1"/>
  <c r="F112" i="17" s="1"/>
  <c r="B110" i="17"/>
  <c r="D110" i="17" s="1"/>
  <c r="H116" i="17" l="1"/>
  <c r="I116" i="17" s="1"/>
  <c r="I114" i="17"/>
  <c r="K114" i="17" s="1"/>
  <c r="J113" i="17"/>
  <c r="I111" i="17"/>
  <c r="K111" i="17" s="1"/>
  <c r="P114" i="17"/>
  <c r="P115" i="17"/>
  <c r="P116" i="17" s="1"/>
  <c r="R110" i="17"/>
  <c r="Q110" i="17"/>
  <c r="Q113" i="17"/>
  <c r="S113" i="17"/>
  <c r="T113" i="17" s="1"/>
  <c r="S114" i="17"/>
  <c r="T114" i="17" s="1"/>
  <c r="R111" i="17"/>
  <c r="L115" i="17"/>
  <c r="M115" i="17" s="1"/>
  <c r="K116" i="17"/>
  <c r="L116" i="17"/>
  <c r="M116" i="17" s="1"/>
  <c r="E109" i="17"/>
  <c r="F109" i="17" s="1"/>
  <c r="A111" i="17"/>
  <c r="B109" i="17"/>
  <c r="D109" i="17" s="1"/>
  <c r="A114" i="17"/>
  <c r="E114" i="17" s="1"/>
  <c r="F114" i="17" s="1"/>
  <c r="B112" i="17"/>
  <c r="D112" i="17" s="1"/>
  <c r="J115" i="17" l="1"/>
  <c r="I115" i="17" s="1"/>
  <c r="K115" i="17" s="1"/>
  <c r="I113" i="17"/>
  <c r="K113" i="17" s="1"/>
  <c r="R112" i="17"/>
  <c r="Q112" i="17"/>
  <c r="S116" i="17"/>
  <c r="T116" i="17" s="1"/>
  <c r="S115" i="17"/>
  <c r="T115" i="17" s="1"/>
  <c r="R116" i="17"/>
  <c r="R113" i="17"/>
  <c r="E111" i="17"/>
  <c r="F111" i="17" s="1"/>
  <c r="A113" i="17"/>
  <c r="B111" i="17"/>
  <c r="D111" i="17" s="1"/>
  <c r="A116" i="17"/>
  <c r="B114" i="17"/>
  <c r="D114" i="17" s="1"/>
  <c r="R114" i="17" l="1"/>
  <c r="Q114" i="17"/>
  <c r="Q115" i="17"/>
  <c r="Q116" i="17"/>
  <c r="R115" i="17"/>
  <c r="B116" i="17"/>
  <c r="D116" i="17" s="1"/>
  <c r="E116" i="17"/>
  <c r="F116" i="17" s="1"/>
  <c r="E113" i="17"/>
  <c r="F113" i="17" s="1"/>
  <c r="B113" i="17"/>
  <c r="D113" i="17" s="1"/>
  <c r="A115" i="17"/>
  <c r="T65" i="17"/>
  <c r="B115" i="17" l="1"/>
  <c r="D115" i="17" s="1"/>
  <c r="E115" i="17"/>
  <c r="F115" i="17" s="1"/>
</calcChain>
</file>

<file path=xl/sharedStrings.xml><?xml version="1.0" encoding="utf-8"?>
<sst xmlns="http://schemas.openxmlformats.org/spreadsheetml/2006/main" count="289" uniqueCount="67">
  <si>
    <t>A</t>
  </si>
  <si>
    <t>B</t>
  </si>
  <si>
    <t>x</t>
  </si>
  <si>
    <t>y</t>
  </si>
  <si>
    <t>Refinado (Rojo)</t>
  </si>
  <si>
    <t>S</t>
  </si>
  <si>
    <t>Extracto (Azul)</t>
  </si>
  <si>
    <t>Puntos marcados</t>
  </si>
  <si>
    <t>Diferencia</t>
  </si>
  <si>
    <t>Lado AB</t>
  </si>
  <si>
    <t>Lado BS</t>
  </si>
  <si>
    <t>Lado AS</t>
  </si>
  <si>
    <t>Líneas de Unión</t>
  </si>
  <si>
    <t>Refinado</t>
  </si>
  <si>
    <t>Extracto</t>
  </si>
  <si>
    <t>%m/m</t>
  </si>
  <si>
    <t>Punto Crítico (PC)</t>
  </si>
  <si>
    <t>Nombre</t>
  </si>
  <si>
    <t>Ana</t>
  </si>
  <si>
    <t>Bautista</t>
  </si>
  <si>
    <t>Camila</t>
  </si>
  <si>
    <t>Daniel</t>
  </si>
  <si>
    <t>Enrique</t>
  </si>
  <si>
    <t>Fernanda</t>
  </si>
  <si>
    <t>Gabriel</t>
  </si>
  <si>
    <t>Hernán</t>
  </si>
  <si>
    <t>Irina</t>
  </si>
  <si>
    <t>Julieta</t>
  </si>
  <si>
    <t>Puntos a Unir</t>
  </si>
  <si>
    <t>Distancia</t>
  </si>
  <si>
    <t>U.A</t>
  </si>
  <si>
    <t>Isocomposición de A</t>
  </si>
  <si>
    <t>Isocomposición de B</t>
  </si>
  <si>
    <t>Isocomposición de S</t>
  </si>
  <si>
    <t>x'</t>
  </si>
  <si>
    <t>Curva refinado</t>
  </si>
  <si>
    <t>Curva refinado transformada</t>
  </si>
  <si>
    <t>y'</t>
  </si>
  <si>
    <t>Lado AB Transformado</t>
  </si>
  <si>
    <t>y'int</t>
  </si>
  <si>
    <t>Lado BS Transformado</t>
  </si>
  <si>
    <t>Líneas de Unión Transformadas</t>
  </si>
  <si>
    <t>Curva extracto</t>
  </si>
  <si>
    <t>Punto Crítico</t>
  </si>
  <si>
    <t>Punto Crítico Transformado</t>
  </si>
  <si>
    <t>Puntos marcados Transformados</t>
  </si>
  <si>
    <t>Curva extracto transformada</t>
  </si>
  <si>
    <t>Isocomposición de A Transformada</t>
  </si>
  <si>
    <t>Isocomposición de S Transformada</t>
  </si>
  <si>
    <t>Isocomposición de B Transformada</t>
  </si>
  <si>
    <t>Puntos a Unir Transformados</t>
  </si>
  <si>
    <t xml:space="preserve">La planilla es una herramienta para poder representar las composiciones de las operaciones de Extracción Líquido-Líquido en diagramas </t>
  </si>
  <si>
    <t>triangulares (%a m/m, %b m/m, %s m/m) en coordenadas cartesianas para poder graficarlas.</t>
  </si>
  <si>
    <t>** Curva refinado. Poner completas las composiciones del punto. La celda "Diferencia" indica qué tan lejos se está del 100% de composición</t>
  </si>
  <si>
    <t>** Curva extracto. Poner completas las composiciones del punto. La celda "Diferencia" indica qué tan lejos se está del 100% de composición</t>
  </si>
  <si>
    <t>Se pueden poner hasta 10 puntos de esta curva.</t>
  </si>
  <si>
    <t>Se trazarán automáticamente las rectas de unión entre los pares de puntos de curva de refinado y curva de extracto que se encuentren en</t>
  </si>
  <si>
    <t>la misma fila.</t>
  </si>
  <si>
    <t>**Punto Crítico: Está la posibilidad de poner un punto crítico, si lo hubiera.</t>
  </si>
  <si>
    <t>**Puntos a Unir: Existe la posibilidad de unir hasta 10 pares de puntos. El programa calculará la distancia en Unidades Arbitrarias de longitud.</t>
  </si>
  <si>
    <t>U.A. Esta distancia se calculará según la definición de producto interno canónico para el diagrama del triángulo rectángulo y con la</t>
  </si>
  <si>
    <t>transformada para el triángulo equilátero.</t>
  </si>
  <si>
    <t>Operaciones Unitarias de Transferencia de Materia - FIUBA</t>
  </si>
  <si>
    <t>Instrucciones</t>
  </si>
  <si>
    <t>**Puntos Marcados: Son marcadores para poner hasta 10 puntos en el plano. Se pueden cambiar los nombres de los puntos.</t>
  </si>
  <si>
    <t>Para ambas planillas se deben completar las tres composiciones de los siguientes puntos:</t>
  </si>
  <si>
    <t>ternarios isóceles y equiláteros. Ambas solapas presentan las mismas herramientas. La planilla "Equilátero" transforma las coordenadas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</si>
</sst>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9B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178E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229">
    <xf numFmtId="0" fontId="0" fillId="0" borderId="0" xfId="0"/>
    <xf numFmtId="0" fontId="4" fillId="0" borderId="0" xfId="2" applyFont="1" applyProtection="1">
      <protection hidden="1"/>
    </xf>
    <xf numFmtId="0" fontId="4" fillId="0" borderId="0" xfId="2" applyNumberFormat="1" applyFont="1" applyProtection="1">
      <protection hidden="1"/>
    </xf>
    <xf numFmtId="0" fontId="4" fillId="0" borderId="0" xfId="2" applyFont="1" applyProtection="1">
      <protection locked="0"/>
    </xf>
    <xf numFmtId="2" fontId="4" fillId="0" borderId="0" xfId="2" applyNumberFormat="1" applyFont="1" applyAlignment="1" applyProtection="1">
      <alignment horizontal="center"/>
      <protection locked="0"/>
    </xf>
    <xf numFmtId="0" fontId="4" fillId="0" borderId="0" xfId="2" applyFont="1"/>
    <xf numFmtId="0" fontId="6" fillId="0" borderId="0" xfId="1" applyFont="1"/>
    <xf numFmtId="0" fontId="3" fillId="0" borderId="0" xfId="2" applyFont="1" applyProtection="1">
      <protection hidden="1"/>
    </xf>
    <xf numFmtId="0" fontId="3" fillId="0" borderId="0" xfId="2" applyNumberFormat="1" applyFont="1" applyProtection="1">
      <protection hidden="1"/>
    </xf>
    <xf numFmtId="2" fontId="3" fillId="0" borderId="0" xfId="2" applyNumberFormat="1" applyFont="1" applyAlignment="1" applyProtection="1">
      <alignment horizontal="center"/>
      <protection locked="0"/>
    </xf>
    <xf numFmtId="0" fontId="3" fillId="0" borderId="0" xfId="2" applyFont="1" applyProtection="1">
      <protection locked="0"/>
    </xf>
    <xf numFmtId="164" fontId="3" fillId="0" borderId="0" xfId="2" applyNumberFormat="1" applyFont="1" applyAlignment="1" applyProtection="1">
      <alignment horizontal="center"/>
      <protection locked="0"/>
    </xf>
    <xf numFmtId="2" fontId="3" fillId="0" borderId="0" xfId="2" applyNumberFormat="1" applyFont="1" applyProtection="1">
      <protection locked="0"/>
    </xf>
    <xf numFmtId="2" fontId="7" fillId="0" borderId="0" xfId="2" applyNumberFormat="1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2" fontId="3" fillId="0" borderId="1" xfId="2" applyNumberFormat="1" applyFont="1" applyBorder="1" applyAlignment="1" applyProtection="1">
      <alignment horizontal="center"/>
      <protection locked="0"/>
    </xf>
    <xf numFmtId="2" fontId="4" fillId="0" borderId="3" xfId="2" applyNumberFormat="1" applyFont="1" applyBorder="1" applyAlignment="1" applyProtection="1">
      <alignment horizontal="center"/>
      <protection locked="0"/>
    </xf>
    <xf numFmtId="2" fontId="3" fillId="0" borderId="5" xfId="2" applyNumberFormat="1" applyFont="1" applyBorder="1" applyAlignment="1" applyProtection="1">
      <alignment horizontal="center"/>
      <protection locked="0"/>
    </xf>
    <xf numFmtId="2" fontId="3" fillId="0" borderId="6" xfId="2" applyNumberFormat="1" applyFont="1" applyBorder="1" applyAlignment="1" applyProtection="1">
      <alignment horizontal="center"/>
      <protection locked="0"/>
    </xf>
    <xf numFmtId="2" fontId="3" fillId="0" borderId="7" xfId="2" applyNumberFormat="1" applyFont="1" applyBorder="1" applyAlignment="1" applyProtection="1">
      <alignment horizontal="center"/>
      <protection locked="0"/>
    </xf>
    <xf numFmtId="2" fontId="3" fillId="0" borderId="8" xfId="2" applyNumberFormat="1" applyFont="1" applyBorder="1" applyAlignment="1" applyProtection="1">
      <alignment horizontal="center"/>
      <protection locked="0"/>
    </xf>
    <xf numFmtId="2" fontId="3" fillId="0" borderId="9" xfId="2" applyNumberFormat="1" applyFont="1" applyBorder="1" applyAlignment="1" applyProtection="1">
      <alignment horizontal="center"/>
      <protection locked="0"/>
    </xf>
    <xf numFmtId="2" fontId="4" fillId="0" borderId="0" xfId="2" applyNumberFormat="1" applyFont="1" applyBorder="1" applyAlignment="1" applyProtection="1">
      <alignment horizontal="center"/>
      <protection locked="0"/>
    </xf>
    <xf numFmtId="2" fontId="3" fillId="0" borderId="10" xfId="2" applyNumberFormat="1" applyFont="1" applyBorder="1" applyAlignment="1" applyProtection="1">
      <alignment horizontal="center"/>
      <protection locked="0"/>
    </xf>
    <xf numFmtId="2" fontId="3" fillId="0" borderId="11" xfId="2" applyNumberFormat="1" applyFont="1" applyBorder="1" applyAlignment="1" applyProtection="1">
      <alignment horizontal="center"/>
      <protection locked="0"/>
    </xf>
    <xf numFmtId="2" fontId="3" fillId="0" borderId="12" xfId="2" applyNumberFormat="1" applyFont="1" applyBorder="1" applyAlignment="1" applyProtection="1">
      <alignment horizontal="center"/>
      <protection locked="0"/>
    </xf>
    <xf numFmtId="2" fontId="3" fillId="0" borderId="13" xfId="2" applyNumberFormat="1" applyFont="1" applyBorder="1" applyAlignment="1" applyProtection="1">
      <alignment horizontal="center"/>
      <protection locked="0"/>
    </xf>
    <xf numFmtId="2" fontId="3" fillId="0" borderId="21" xfId="2" applyNumberFormat="1" applyFont="1" applyBorder="1" applyAlignment="1" applyProtection="1">
      <alignment horizontal="center"/>
      <protection locked="0"/>
    </xf>
    <xf numFmtId="2" fontId="4" fillId="0" borderId="24" xfId="2" applyNumberFormat="1" applyFont="1" applyBorder="1" applyAlignment="1" applyProtection="1">
      <alignment horizontal="center"/>
      <protection locked="0"/>
    </xf>
    <xf numFmtId="2" fontId="3" fillId="0" borderId="24" xfId="2" applyNumberFormat="1" applyFont="1" applyBorder="1" applyAlignment="1" applyProtection="1">
      <alignment horizontal="center"/>
      <protection locked="0"/>
    </xf>
    <xf numFmtId="2" fontId="3" fillId="0" borderId="26" xfId="2" applyNumberFormat="1" applyFont="1" applyBorder="1" applyAlignment="1" applyProtection="1">
      <alignment horizontal="center"/>
      <protection locked="0"/>
    </xf>
    <xf numFmtId="2" fontId="3" fillId="0" borderId="27" xfId="2" applyNumberFormat="1" applyFont="1" applyBorder="1" applyAlignment="1" applyProtection="1">
      <alignment horizontal="center"/>
      <protection locked="0"/>
    </xf>
    <xf numFmtId="2" fontId="3" fillId="0" borderId="19" xfId="2" applyNumberFormat="1" applyFont="1" applyBorder="1" applyAlignment="1" applyProtection="1">
      <alignment horizontal="center"/>
      <protection locked="0"/>
    </xf>
    <xf numFmtId="2" fontId="3" fillId="0" borderId="20" xfId="2" applyNumberFormat="1" applyFont="1" applyBorder="1" applyAlignment="1" applyProtection="1">
      <alignment horizontal="center"/>
      <protection locked="0"/>
    </xf>
    <xf numFmtId="2" fontId="3" fillId="0" borderId="0" xfId="2" applyNumberFormat="1" applyFont="1" applyProtection="1">
      <protection hidden="1"/>
    </xf>
    <xf numFmtId="0" fontId="3" fillId="0" borderId="0" xfId="2" applyFont="1"/>
    <xf numFmtId="2" fontId="3" fillId="0" borderId="0" xfId="2" applyNumberFormat="1" applyFont="1"/>
    <xf numFmtId="2" fontId="0" fillId="0" borderId="0" xfId="0" applyNumberFormat="1" applyFont="1"/>
    <xf numFmtId="0" fontId="4" fillId="0" borderId="28" xfId="2" applyFont="1" applyBorder="1" applyProtection="1">
      <protection locked="0"/>
    </xf>
    <xf numFmtId="0" fontId="4" fillId="0" borderId="29" xfId="2" applyFont="1" applyBorder="1" applyAlignment="1" applyProtection="1">
      <alignment horizontal="center"/>
      <protection locked="0"/>
    </xf>
    <xf numFmtId="0" fontId="3" fillId="0" borderId="13" xfId="2" applyFont="1" applyBorder="1" applyAlignment="1" applyProtection="1">
      <alignment horizontal="center"/>
      <protection locked="0"/>
    </xf>
    <xf numFmtId="0" fontId="3" fillId="0" borderId="14" xfId="2" applyFont="1" applyBorder="1" applyAlignment="1" applyProtection="1">
      <alignment horizontal="center"/>
      <protection locked="0"/>
    </xf>
    <xf numFmtId="0" fontId="3" fillId="0" borderId="2" xfId="2" applyFont="1" applyBorder="1" applyProtection="1">
      <protection locked="0"/>
    </xf>
    <xf numFmtId="0" fontId="3" fillId="0" borderId="3" xfId="2" applyFont="1" applyBorder="1" applyProtection="1">
      <protection locked="0"/>
    </xf>
    <xf numFmtId="0" fontId="3" fillId="0" borderId="4" xfId="2" applyFont="1" applyBorder="1" applyProtection="1">
      <protection locked="0"/>
    </xf>
    <xf numFmtId="0" fontId="3" fillId="0" borderId="7" xfId="2" applyFont="1" applyBorder="1" applyProtection="1">
      <protection locked="0"/>
    </xf>
    <xf numFmtId="0" fontId="3" fillId="0" borderId="8" xfId="2" applyFont="1" applyBorder="1" applyProtection="1">
      <protection locked="0"/>
    </xf>
    <xf numFmtId="0" fontId="3" fillId="0" borderId="9" xfId="2" applyFont="1" applyBorder="1" applyProtection="1">
      <protection locked="0"/>
    </xf>
    <xf numFmtId="0" fontId="3" fillId="0" borderId="16" xfId="2" applyFont="1" applyBorder="1"/>
    <xf numFmtId="0" fontId="3" fillId="0" borderId="17" xfId="2" applyFont="1" applyBorder="1"/>
    <xf numFmtId="0" fontId="3" fillId="0" borderId="18" xfId="2" applyFont="1" applyBorder="1"/>
    <xf numFmtId="0" fontId="3" fillId="0" borderId="7" xfId="2" applyFont="1" applyBorder="1"/>
    <xf numFmtId="0" fontId="3" fillId="0" borderId="8" xfId="2" applyFont="1" applyBorder="1"/>
    <xf numFmtId="0" fontId="3" fillId="0" borderId="9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4" fillId="0" borderId="23" xfId="2" applyFont="1" applyBorder="1" applyAlignment="1" applyProtection="1">
      <alignment horizontal="center"/>
      <protection locked="0"/>
    </xf>
    <xf numFmtId="0" fontId="3" fillId="0" borderId="32" xfId="2" applyFont="1" applyBorder="1" applyProtection="1">
      <protection hidden="1"/>
    </xf>
    <xf numFmtId="0" fontId="3" fillId="0" borderId="32" xfId="2" applyNumberFormat="1" applyFont="1" applyBorder="1" applyProtection="1">
      <protection hidden="1"/>
    </xf>
    <xf numFmtId="0" fontId="3" fillId="0" borderId="34" xfId="2" applyFont="1" applyBorder="1" applyProtection="1">
      <protection hidden="1"/>
    </xf>
    <xf numFmtId="0" fontId="4" fillId="0" borderId="0" xfId="2" applyFont="1" applyBorder="1" applyProtection="1">
      <protection hidden="1"/>
    </xf>
    <xf numFmtId="0" fontId="3" fillId="0" borderId="35" xfId="2" applyFont="1" applyBorder="1" applyProtection="1">
      <protection hidden="1"/>
    </xf>
    <xf numFmtId="0" fontId="3" fillId="0" borderId="34" xfId="2" applyFont="1" applyBorder="1" applyAlignment="1" applyProtection="1">
      <alignment horizontal="center"/>
      <protection hidden="1"/>
    </xf>
    <xf numFmtId="0" fontId="3" fillId="0" borderId="0" xfId="2" applyFont="1" applyBorder="1" applyAlignment="1" applyProtection="1">
      <alignment horizontal="center"/>
      <protection hidden="1"/>
    </xf>
    <xf numFmtId="0" fontId="3" fillId="0" borderId="0" xfId="2" applyNumberFormat="1" applyFont="1" applyBorder="1" applyAlignment="1" applyProtection="1">
      <alignment horizontal="center"/>
      <protection hidden="1"/>
    </xf>
    <xf numFmtId="2" fontId="3" fillId="0" borderId="0" xfId="2" applyNumberFormat="1" applyFont="1" applyBorder="1" applyAlignment="1" applyProtection="1">
      <alignment horizontal="center"/>
      <protection hidden="1"/>
    </xf>
    <xf numFmtId="0" fontId="3" fillId="0" borderId="36" xfId="2" applyFont="1" applyBorder="1" applyAlignment="1" applyProtection="1">
      <alignment horizontal="center"/>
      <protection hidden="1"/>
    </xf>
    <xf numFmtId="0" fontId="3" fillId="0" borderId="37" xfId="2" applyFont="1" applyBorder="1" applyAlignment="1" applyProtection="1">
      <alignment horizontal="center"/>
      <protection hidden="1"/>
    </xf>
    <xf numFmtId="0" fontId="3" fillId="0" borderId="37" xfId="2" applyNumberFormat="1" applyFont="1" applyBorder="1" applyAlignment="1" applyProtection="1">
      <alignment horizontal="center"/>
      <protection hidden="1"/>
    </xf>
    <xf numFmtId="2" fontId="3" fillId="0" borderId="37" xfId="2" applyNumberFormat="1" applyFont="1" applyBorder="1" applyAlignment="1" applyProtection="1">
      <alignment horizontal="center"/>
      <protection hidden="1"/>
    </xf>
    <xf numFmtId="0" fontId="3" fillId="0" borderId="34" xfId="2" applyNumberFormat="1" applyFont="1" applyBorder="1" applyProtection="1">
      <protection hidden="1"/>
    </xf>
    <xf numFmtId="0" fontId="3" fillId="0" borderId="31" xfId="2" applyNumberFormat="1" applyFont="1" applyBorder="1" applyProtection="1">
      <protection hidden="1"/>
    </xf>
    <xf numFmtId="0" fontId="3" fillId="0" borderId="39" xfId="2" applyFont="1" applyBorder="1" applyProtection="1">
      <protection hidden="1"/>
    </xf>
    <xf numFmtId="0" fontId="3" fillId="0" borderId="40" xfId="2" applyFont="1" applyBorder="1" applyProtection="1">
      <protection hidden="1"/>
    </xf>
    <xf numFmtId="0" fontId="3" fillId="0" borderId="40" xfId="2" applyNumberFormat="1" applyFont="1" applyBorder="1" applyProtection="1">
      <protection hidden="1"/>
    </xf>
    <xf numFmtId="0" fontId="3" fillId="0" borderId="39" xfId="2" applyFont="1" applyBorder="1" applyAlignment="1" applyProtection="1">
      <alignment horizontal="left"/>
      <protection hidden="1"/>
    </xf>
    <xf numFmtId="0" fontId="4" fillId="0" borderId="40" xfId="2" applyFont="1" applyBorder="1" applyProtection="1">
      <protection hidden="1"/>
    </xf>
    <xf numFmtId="0" fontId="4" fillId="0" borderId="41" xfId="2" applyFont="1" applyBorder="1" applyProtection="1">
      <protection hidden="1"/>
    </xf>
    <xf numFmtId="0" fontId="4" fillId="0" borderId="39" xfId="2" applyFont="1" applyBorder="1"/>
    <xf numFmtId="0" fontId="3" fillId="0" borderId="39" xfId="2" applyNumberFormat="1" applyFont="1" applyBorder="1" applyProtection="1">
      <protection hidden="1"/>
    </xf>
    <xf numFmtId="0" fontId="3" fillId="0" borderId="32" xfId="2" applyFont="1" applyBorder="1"/>
    <xf numFmtId="0" fontId="3" fillId="0" borderId="34" xfId="2" applyFont="1" applyBorder="1"/>
    <xf numFmtId="0" fontId="3" fillId="0" borderId="0" xfId="2" applyFont="1" applyBorder="1"/>
    <xf numFmtId="0" fontId="3" fillId="0" borderId="36" xfId="2" applyFont="1" applyBorder="1"/>
    <xf numFmtId="0" fontId="3" fillId="0" borderId="37" xfId="2" applyFont="1" applyBorder="1"/>
    <xf numFmtId="0" fontId="3" fillId="0" borderId="39" xfId="2" applyFont="1" applyBorder="1"/>
    <xf numFmtId="0" fontId="3" fillId="0" borderId="40" xfId="2" applyFont="1" applyBorder="1"/>
    <xf numFmtId="0" fontId="4" fillId="0" borderId="40" xfId="2" applyFont="1" applyBorder="1" applyProtection="1">
      <protection locked="0"/>
    </xf>
    <xf numFmtId="0" fontId="4" fillId="0" borderId="41" xfId="2" applyFont="1" applyBorder="1" applyProtection="1">
      <protection locked="0"/>
    </xf>
    <xf numFmtId="0" fontId="3" fillId="0" borderId="31" xfId="2" applyFont="1" applyBorder="1" applyProtection="1">
      <protection locked="0"/>
    </xf>
    <xf numFmtId="0" fontId="3" fillId="0" borderId="32" xfId="2" applyFont="1" applyBorder="1" applyProtection="1">
      <protection locked="0"/>
    </xf>
    <xf numFmtId="0" fontId="4" fillId="0" borderId="32" xfId="2" applyFont="1" applyBorder="1" applyProtection="1">
      <protection locked="0"/>
    </xf>
    <xf numFmtId="0" fontId="4" fillId="0" borderId="33" xfId="2" applyFont="1" applyBorder="1" applyProtection="1">
      <protection locked="0"/>
    </xf>
    <xf numFmtId="0" fontId="3" fillId="0" borderId="34" xfId="2" applyFont="1" applyBorder="1" applyProtection="1">
      <protection locked="0"/>
    </xf>
    <xf numFmtId="0" fontId="3" fillId="0" borderId="0" xfId="2" applyFont="1" applyBorder="1" applyProtection="1">
      <protection locked="0"/>
    </xf>
    <xf numFmtId="2" fontId="3" fillId="0" borderId="0" xfId="2" applyNumberFormat="1" applyFont="1" applyBorder="1" applyProtection="1">
      <protection locked="0"/>
    </xf>
    <xf numFmtId="0" fontId="3" fillId="0" borderId="36" xfId="2" applyFont="1" applyBorder="1" applyProtection="1">
      <protection locked="0"/>
    </xf>
    <xf numFmtId="2" fontId="3" fillId="0" borderId="37" xfId="2" applyNumberFormat="1" applyFont="1" applyBorder="1" applyProtection="1">
      <protection locked="0"/>
    </xf>
    <xf numFmtId="0" fontId="4" fillId="0" borderId="31" xfId="2" applyFont="1" applyBorder="1" applyProtection="1">
      <protection locked="0"/>
    </xf>
    <xf numFmtId="0" fontId="4" fillId="0" borderId="34" xfId="2" applyFont="1" applyBorder="1" applyProtection="1">
      <protection locked="0"/>
    </xf>
    <xf numFmtId="0" fontId="4" fillId="0" borderId="0" xfId="2" applyFont="1" applyBorder="1" applyProtection="1">
      <protection locked="0"/>
    </xf>
    <xf numFmtId="0" fontId="4" fillId="0" borderId="36" xfId="2" applyFont="1" applyBorder="1" applyProtection="1">
      <protection locked="0"/>
    </xf>
    <xf numFmtId="0" fontId="3" fillId="0" borderId="33" xfId="2" applyFont="1" applyBorder="1" applyProtection="1">
      <protection locked="0"/>
    </xf>
    <xf numFmtId="0" fontId="3" fillId="0" borderId="35" xfId="2" applyFont="1" applyBorder="1" applyAlignment="1" applyProtection="1">
      <alignment horizontal="center"/>
      <protection locked="0"/>
    </xf>
    <xf numFmtId="0" fontId="3" fillId="0" borderId="38" xfId="2" applyFont="1" applyBorder="1" applyAlignment="1" applyProtection="1">
      <alignment horizontal="center"/>
      <protection locked="0"/>
    </xf>
    <xf numFmtId="0" fontId="3" fillId="0" borderId="37" xfId="2" applyFont="1" applyBorder="1" applyProtection="1">
      <protection locked="0"/>
    </xf>
    <xf numFmtId="0" fontId="3" fillId="0" borderId="39" xfId="2" applyFont="1" applyBorder="1" applyAlignment="1" applyProtection="1">
      <alignment horizontal="center"/>
      <protection hidden="1"/>
    </xf>
    <xf numFmtId="0" fontId="3" fillId="0" borderId="40" xfId="2" applyNumberFormat="1" applyFont="1" applyBorder="1" applyAlignment="1" applyProtection="1">
      <alignment horizontal="center"/>
      <protection hidden="1"/>
    </xf>
    <xf numFmtId="0" fontId="3" fillId="0" borderId="41" xfId="2" applyFont="1" applyBorder="1" applyAlignment="1" applyProtection="1">
      <alignment horizontal="center"/>
      <protection locked="0"/>
    </xf>
    <xf numFmtId="0" fontId="3" fillId="0" borderId="39" xfId="2" applyFont="1" applyBorder="1" applyAlignment="1" applyProtection="1">
      <alignment horizontal="center"/>
      <protection locked="0"/>
    </xf>
    <xf numFmtId="0" fontId="3" fillId="0" borderId="40" xfId="2" applyFont="1" applyBorder="1" applyAlignment="1" applyProtection="1">
      <alignment horizontal="center"/>
      <protection hidden="1"/>
    </xf>
    <xf numFmtId="0" fontId="3" fillId="0" borderId="40" xfId="2" applyFont="1" applyBorder="1" applyAlignment="1" applyProtection="1">
      <alignment horizontal="center"/>
      <protection locked="0"/>
    </xf>
    <xf numFmtId="0" fontId="3" fillId="0" borderId="34" xfId="2" applyFont="1" applyBorder="1" applyAlignment="1" applyProtection="1">
      <alignment horizontal="center"/>
      <protection locked="0"/>
    </xf>
    <xf numFmtId="0" fontId="3" fillId="0" borderId="36" xfId="2" applyFont="1" applyBorder="1" applyAlignment="1" applyProtection="1">
      <alignment horizontal="center"/>
      <protection locked="0"/>
    </xf>
    <xf numFmtId="0" fontId="3" fillId="0" borderId="32" xfId="2" applyFont="1" applyBorder="1" applyAlignment="1" applyProtection="1">
      <alignment horizontal="center"/>
      <protection hidden="1"/>
    </xf>
    <xf numFmtId="0" fontId="3" fillId="0" borderId="0" xfId="2" applyFont="1" applyBorder="1" applyAlignment="1" applyProtection="1">
      <alignment horizontal="center"/>
      <protection locked="0"/>
    </xf>
    <xf numFmtId="0" fontId="4" fillId="0" borderId="40" xfId="2" applyFont="1" applyBorder="1" applyAlignment="1" applyProtection="1">
      <alignment horizontal="center"/>
      <protection locked="0"/>
    </xf>
    <xf numFmtId="0" fontId="4" fillId="0" borderId="41" xfId="2" applyFont="1" applyBorder="1" applyAlignment="1" applyProtection="1">
      <alignment horizontal="center"/>
      <protection locked="0"/>
    </xf>
    <xf numFmtId="0" fontId="3" fillId="0" borderId="35" xfId="2" applyFont="1" applyBorder="1" applyAlignment="1" applyProtection="1">
      <alignment horizontal="center"/>
      <protection hidden="1"/>
    </xf>
    <xf numFmtId="2" fontId="3" fillId="0" borderId="36" xfId="2" applyNumberFormat="1" applyFont="1" applyBorder="1" applyAlignment="1" applyProtection="1">
      <alignment horizontal="center"/>
      <protection locked="0"/>
    </xf>
    <xf numFmtId="2" fontId="3" fillId="0" borderId="38" xfId="2" applyNumberFormat="1" applyFont="1" applyBorder="1" applyAlignment="1" applyProtection="1">
      <alignment horizontal="center"/>
      <protection hidden="1"/>
    </xf>
    <xf numFmtId="0" fontId="3" fillId="0" borderId="31" xfId="2" applyFont="1" applyBorder="1" applyAlignment="1" applyProtection="1">
      <alignment horizontal="left"/>
      <protection locked="0"/>
    </xf>
    <xf numFmtId="0" fontId="3" fillId="0" borderId="40" xfId="2" applyFont="1" applyBorder="1" applyAlignment="1" applyProtection="1">
      <alignment horizontal="left"/>
      <protection hidden="1"/>
    </xf>
    <xf numFmtId="0" fontId="4" fillId="0" borderId="0" xfId="2" applyFont="1" applyAlignment="1" applyProtection="1">
      <alignment horizontal="left"/>
      <protection locked="0"/>
    </xf>
    <xf numFmtId="2" fontId="3" fillId="0" borderId="31" xfId="2" applyNumberFormat="1" applyFont="1" applyBorder="1" applyProtection="1">
      <protection locked="0"/>
    </xf>
    <xf numFmtId="2" fontId="3" fillId="0" borderId="34" xfId="2" applyNumberFormat="1" applyFont="1" applyBorder="1" applyProtection="1">
      <protection locked="0"/>
    </xf>
    <xf numFmtId="2" fontId="3" fillId="0" borderId="36" xfId="2" applyNumberFormat="1" applyFont="1" applyBorder="1" applyProtection="1">
      <protection locked="0"/>
    </xf>
    <xf numFmtId="2" fontId="3" fillId="0" borderId="32" xfId="2" applyNumberFormat="1" applyFont="1" applyBorder="1" applyAlignment="1" applyProtection="1">
      <alignment horizontal="left"/>
      <protection locked="0"/>
    </xf>
    <xf numFmtId="2" fontId="3" fillId="0" borderId="39" xfId="2" applyNumberFormat="1" applyFont="1" applyBorder="1" applyAlignment="1" applyProtection="1">
      <alignment horizontal="left"/>
      <protection locked="0"/>
    </xf>
    <xf numFmtId="2" fontId="3" fillId="0" borderId="35" xfId="2" applyNumberFormat="1" applyFont="1" applyBorder="1" applyAlignment="1" applyProtection="1">
      <alignment horizontal="center"/>
      <protection locked="0"/>
    </xf>
    <xf numFmtId="2" fontId="3" fillId="0" borderId="38" xfId="2" applyNumberFormat="1" applyFont="1" applyBorder="1" applyAlignment="1" applyProtection="1">
      <alignment horizontal="center"/>
      <protection locked="0"/>
    </xf>
    <xf numFmtId="0" fontId="3" fillId="0" borderId="31" xfId="2" applyFont="1" applyBorder="1" applyAlignment="1" applyProtection="1">
      <alignment horizontal="center"/>
      <protection hidden="1"/>
    </xf>
    <xf numFmtId="0" fontId="3" fillId="0" borderId="33" xfId="2" applyFont="1" applyBorder="1" applyProtection="1">
      <protection hidden="1"/>
    </xf>
    <xf numFmtId="0" fontId="3" fillId="0" borderId="37" xfId="2" applyFont="1" applyBorder="1" applyAlignment="1" applyProtection="1">
      <alignment horizontal="center"/>
      <protection locked="0"/>
    </xf>
    <xf numFmtId="0" fontId="3" fillId="0" borderId="32" xfId="2" applyNumberFormat="1" applyFont="1" applyBorder="1" applyAlignment="1" applyProtection="1">
      <alignment horizontal="center"/>
      <protection hidden="1"/>
    </xf>
    <xf numFmtId="2" fontId="3" fillId="0" borderId="4" xfId="2" applyNumberFormat="1" applyFont="1" applyBorder="1" applyAlignment="1" applyProtection="1">
      <alignment horizontal="center"/>
      <protection locked="0"/>
    </xf>
    <xf numFmtId="2" fontId="3" fillId="0" borderId="2" xfId="2" applyNumberFormat="1" applyFont="1" applyBorder="1" applyAlignment="1" applyProtection="1">
      <alignment horizontal="center"/>
      <protection locked="0"/>
    </xf>
    <xf numFmtId="0" fontId="3" fillId="0" borderId="41" xfId="2" applyFont="1" applyBorder="1" applyProtection="1">
      <protection hidden="1"/>
    </xf>
    <xf numFmtId="0" fontId="3" fillId="0" borderId="33" xfId="2" applyFont="1" applyBorder="1" applyAlignment="1" applyProtection="1">
      <alignment horizontal="center"/>
      <protection hidden="1"/>
    </xf>
    <xf numFmtId="0" fontId="3" fillId="0" borderId="38" xfId="2" applyFont="1" applyBorder="1" applyAlignment="1" applyProtection="1">
      <alignment horizontal="center"/>
      <protection hidden="1"/>
    </xf>
    <xf numFmtId="0" fontId="3" fillId="0" borderId="38" xfId="2" applyFont="1" applyBorder="1" applyProtection="1">
      <protection hidden="1"/>
    </xf>
    <xf numFmtId="2" fontId="3" fillId="0" borderId="35" xfId="2" applyNumberFormat="1" applyFont="1" applyBorder="1" applyAlignment="1" applyProtection="1">
      <alignment horizontal="center"/>
      <protection hidden="1"/>
    </xf>
    <xf numFmtId="165" fontId="3" fillId="0" borderId="0" xfId="2" applyNumberFormat="1" applyFont="1" applyBorder="1" applyAlignment="1" applyProtection="1">
      <alignment horizontal="center"/>
      <protection hidden="1"/>
    </xf>
    <xf numFmtId="165" fontId="3" fillId="0" borderId="0" xfId="2" applyNumberFormat="1" applyFont="1" applyBorder="1" applyAlignment="1" applyProtection="1">
      <alignment horizontal="center"/>
      <protection locked="0"/>
    </xf>
    <xf numFmtId="165" fontId="3" fillId="0" borderId="35" xfId="2" applyNumberFormat="1" applyFont="1" applyBorder="1" applyAlignment="1" applyProtection="1">
      <alignment horizontal="center"/>
      <protection hidden="1"/>
    </xf>
    <xf numFmtId="165" fontId="3" fillId="0" borderId="37" xfId="2" applyNumberFormat="1" applyFont="1" applyBorder="1" applyAlignment="1" applyProtection="1">
      <alignment horizontal="center"/>
      <protection hidden="1"/>
    </xf>
    <xf numFmtId="165" fontId="3" fillId="0" borderId="37" xfId="2" applyNumberFormat="1" applyFont="1" applyBorder="1" applyAlignment="1" applyProtection="1">
      <alignment horizontal="center"/>
      <protection locked="0"/>
    </xf>
    <xf numFmtId="165" fontId="3" fillId="0" borderId="38" xfId="2" applyNumberFormat="1" applyFont="1" applyBorder="1" applyAlignment="1" applyProtection="1">
      <alignment horizontal="center"/>
      <protection hidden="1"/>
    </xf>
    <xf numFmtId="165" fontId="3" fillId="0" borderId="0" xfId="2" applyNumberFormat="1" applyFont="1" applyBorder="1" applyAlignment="1" applyProtection="1">
      <alignment horizontal="left" indent="2"/>
      <protection hidden="1"/>
    </xf>
    <xf numFmtId="165" fontId="3" fillId="0" borderId="0" xfId="2" applyNumberFormat="1" applyFont="1" applyBorder="1" applyAlignment="1" applyProtection="1">
      <alignment horizontal="left" indent="2"/>
      <protection locked="0"/>
    </xf>
    <xf numFmtId="165" fontId="3" fillId="0" borderId="35" xfId="2" applyNumberFormat="1" applyFont="1" applyBorder="1" applyAlignment="1" applyProtection="1">
      <alignment horizontal="left" indent="2"/>
      <protection hidden="1"/>
    </xf>
    <xf numFmtId="165" fontId="3" fillId="0" borderId="37" xfId="2" applyNumberFormat="1" applyFont="1" applyBorder="1" applyAlignment="1" applyProtection="1">
      <alignment horizontal="left" indent="2"/>
      <protection hidden="1"/>
    </xf>
    <xf numFmtId="165" fontId="3" fillId="0" borderId="37" xfId="2" applyNumberFormat="1" applyFont="1" applyBorder="1" applyAlignment="1" applyProtection="1">
      <alignment horizontal="left" indent="2"/>
      <protection locked="0"/>
    </xf>
    <xf numFmtId="165" fontId="3" fillId="0" borderId="38" xfId="2" applyNumberFormat="1" applyFont="1" applyBorder="1" applyAlignment="1" applyProtection="1">
      <alignment horizontal="left" indent="2"/>
      <protection hidden="1"/>
    </xf>
    <xf numFmtId="0" fontId="3" fillId="0" borderId="31" xfId="2" applyFont="1" applyBorder="1" applyAlignment="1">
      <alignment horizontal="center"/>
    </xf>
    <xf numFmtId="0" fontId="3" fillId="0" borderId="33" xfId="2" applyFont="1" applyBorder="1" applyAlignment="1">
      <alignment horizontal="center"/>
    </xf>
    <xf numFmtId="2" fontId="3" fillId="0" borderId="34" xfId="2" applyNumberFormat="1" applyFont="1" applyBorder="1" applyAlignment="1">
      <alignment horizontal="center"/>
    </xf>
    <xf numFmtId="2" fontId="3" fillId="0" borderId="35" xfId="2" applyNumberFormat="1" applyFont="1" applyBorder="1" applyAlignment="1">
      <alignment horizontal="center"/>
    </xf>
    <xf numFmtId="2" fontId="3" fillId="0" borderId="34" xfId="2" applyNumberFormat="1" applyFont="1" applyBorder="1" applyAlignment="1" applyProtection="1">
      <alignment horizontal="center"/>
      <protection hidden="1"/>
    </xf>
    <xf numFmtId="2" fontId="0" fillId="0" borderId="36" xfId="0" applyNumberFormat="1" applyFont="1" applyBorder="1" applyAlignment="1">
      <alignment horizontal="center"/>
    </xf>
    <xf numFmtId="0" fontId="0" fillId="0" borderId="33" xfId="0" applyBorder="1"/>
    <xf numFmtId="2" fontId="3" fillId="0" borderId="34" xfId="2" applyNumberFormat="1" applyFont="1" applyBorder="1" applyAlignment="1" applyProtection="1">
      <alignment horizontal="center"/>
      <protection locked="0"/>
    </xf>
    <xf numFmtId="0" fontId="3" fillId="0" borderId="35" xfId="2" applyFont="1" applyBorder="1" applyProtection="1">
      <protection locked="0"/>
    </xf>
    <xf numFmtId="0" fontId="3" fillId="0" borderId="38" xfId="2" applyFont="1" applyBorder="1" applyProtection="1">
      <protection locked="0"/>
    </xf>
    <xf numFmtId="165" fontId="3" fillId="0" borderId="34" xfId="2" applyNumberFormat="1" applyFont="1" applyBorder="1" applyAlignment="1" applyProtection="1">
      <alignment horizontal="center"/>
      <protection hidden="1"/>
    </xf>
    <xf numFmtId="165" fontId="3" fillId="0" borderId="35" xfId="2" applyNumberFormat="1" applyFont="1" applyBorder="1" applyProtection="1">
      <protection locked="0"/>
    </xf>
    <xf numFmtId="165" fontId="3" fillId="0" borderId="38" xfId="2" applyNumberFormat="1" applyFont="1" applyBorder="1" applyProtection="1">
      <protection locked="0"/>
    </xf>
    <xf numFmtId="165" fontId="3" fillId="0" borderId="34" xfId="2" applyNumberFormat="1" applyFont="1" applyBorder="1" applyAlignment="1" applyProtection="1">
      <alignment horizontal="center"/>
      <protection locked="0"/>
    </xf>
    <xf numFmtId="165" fontId="3" fillId="0" borderId="35" xfId="2" applyNumberFormat="1" applyFont="1" applyBorder="1" applyAlignment="1" applyProtection="1">
      <alignment horizontal="center"/>
      <protection locked="0"/>
    </xf>
    <xf numFmtId="165" fontId="3" fillId="0" borderId="36" xfId="2" applyNumberFormat="1" applyFont="1" applyBorder="1" applyAlignment="1" applyProtection="1">
      <alignment horizontal="center"/>
      <protection locked="0"/>
    </xf>
    <xf numFmtId="165" fontId="3" fillId="0" borderId="38" xfId="2" applyNumberFormat="1" applyFont="1" applyBorder="1" applyAlignment="1" applyProtection="1">
      <alignment horizontal="center"/>
      <protection locked="0"/>
    </xf>
    <xf numFmtId="0" fontId="4" fillId="0" borderId="35" xfId="2" applyFont="1" applyBorder="1" applyProtection="1">
      <protection locked="0"/>
    </xf>
    <xf numFmtId="2" fontId="3" fillId="0" borderId="42" xfId="2" applyNumberFormat="1" applyFont="1" applyBorder="1" applyAlignment="1" applyProtection="1">
      <alignment horizontal="center"/>
      <protection locked="0"/>
    </xf>
    <xf numFmtId="2" fontId="3" fillId="0" borderId="43" xfId="2" applyNumberFormat="1" applyFont="1" applyBorder="1" applyAlignment="1" applyProtection="1">
      <alignment horizontal="center"/>
      <protection locked="0"/>
    </xf>
    <xf numFmtId="2" fontId="3" fillId="0" borderId="36" xfId="2" applyNumberFormat="1" applyFont="1" applyBorder="1" applyAlignment="1" applyProtection="1">
      <alignment horizontal="center"/>
      <protection hidden="1"/>
    </xf>
    <xf numFmtId="165" fontId="3" fillId="0" borderId="36" xfId="2" applyNumberFormat="1" applyFont="1" applyBorder="1" applyAlignment="1" applyProtection="1">
      <alignment horizontal="center"/>
      <protection hidden="1"/>
    </xf>
    <xf numFmtId="0" fontId="3" fillId="0" borderId="39" xfId="2" applyFont="1" applyBorder="1" applyAlignment="1" applyProtection="1">
      <alignment horizontal="left"/>
      <protection locked="0"/>
    </xf>
    <xf numFmtId="0" fontId="0" fillId="0" borderId="41" xfId="0" applyBorder="1"/>
    <xf numFmtId="165" fontId="3" fillId="0" borderId="32" xfId="2" applyNumberFormat="1" applyFont="1" applyBorder="1" applyAlignment="1" applyProtection="1">
      <alignment horizontal="center"/>
      <protection locked="0"/>
    </xf>
    <xf numFmtId="165" fontId="3" fillId="0" borderId="33" xfId="2" applyNumberFormat="1" applyFont="1" applyBorder="1" applyProtection="1">
      <protection locked="0"/>
    </xf>
    <xf numFmtId="0" fontId="3" fillId="0" borderId="34" xfId="2" applyFont="1" applyBorder="1" applyAlignment="1">
      <alignment horizontal="center"/>
    </xf>
    <xf numFmtId="0" fontId="3" fillId="0" borderId="35" xfId="2" applyFont="1" applyBorder="1" applyAlignment="1">
      <alignment horizontal="center"/>
    </xf>
    <xf numFmtId="0" fontId="0" fillId="0" borderId="0" xfId="0" applyFont="1"/>
    <xf numFmtId="0" fontId="3" fillId="0" borderId="31" xfId="2" applyFont="1" applyBorder="1" applyAlignment="1">
      <alignment horizontal="left"/>
    </xf>
    <xf numFmtId="0" fontId="3" fillId="0" borderId="36" xfId="2" applyNumberFormat="1" applyFont="1" applyBorder="1" applyProtection="1">
      <protection hidden="1"/>
    </xf>
    <xf numFmtId="0" fontId="0" fillId="0" borderId="38" xfId="0" applyFont="1" applyBorder="1"/>
    <xf numFmtId="0" fontId="3" fillId="0" borderId="32" xfId="2" applyFont="1" applyBorder="1" applyAlignment="1">
      <alignment horizontal="left"/>
    </xf>
    <xf numFmtId="0" fontId="3" fillId="0" borderId="32" xfId="2" applyFont="1" applyBorder="1" applyAlignment="1">
      <alignment horizontal="center"/>
    </xf>
    <xf numFmtId="0" fontId="3" fillId="0" borderId="33" xfId="2" applyFont="1" applyBorder="1" applyAlignment="1" applyProtection="1">
      <alignment horizontal="center"/>
      <protection locked="0"/>
    </xf>
    <xf numFmtId="165" fontId="3" fillId="0" borderId="0" xfId="2" applyNumberFormat="1" applyFont="1" applyBorder="1" applyAlignment="1">
      <alignment horizontal="center"/>
    </xf>
    <xf numFmtId="165" fontId="3" fillId="0" borderId="35" xfId="2" applyNumberFormat="1" applyFont="1" applyBorder="1" applyAlignment="1">
      <alignment horizontal="center"/>
    </xf>
    <xf numFmtId="0" fontId="8" fillId="0" borderId="38" xfId="0" applyFont="1" applyBorder="1"/>
    <xf numFmtId="0" fontId="3" fillId="0" borderId="34" xfId="2" applyNumberFormat="1" applyFont="1" applyBorder="1" applyAlignment="1" applyProtection="1">
      <alignment horizontal="center"/>
      <protection hidden="1"/>
    </xf>
    <xf numFmtId="0" fontId="4" fillId="4" borderId="19" xfId="2" applyFont="1" applyFill="1" applyBorder="1" applyProtection="1">
      <protection locked="0"/>
    </xf>
    <xf numFmtId="2" fontId="4" fillId="4" borderId="20" xfId="2" applyNumberFormat="1" applyFont="1" applyFill="1" applyBorder="1" applyAlignment="1" applyProtection="1">
      <alignment horizontal="center"/>
      <protection locked="0"/>
    </xf>
    <xf numFmtId="2" fontId="3" fillId="4" borderId="21" xfId="2" applyNumberFormat="1" applyFont="1" applyFill="1" applyBorder="1" applyAlignment="1" applyProtection="1">
      <alignment horizontal="center"/>
      <protection locked="0"/>
    </xf>
    <xf numFmtId="0" fontId="4" fillId="5" borderId="19" xfId="2" applyFont="1" applyFill="1" applyBorder="1" applyProtection="1">
      <protection locked="0"/>
    </xf>
    <xf numFmtId="2" fontId="4" fillId="5" borderId="20" xfId="2" applyNumberFormat="1" applyFont="1" applyFill="1" applyBorder="1" applyAlignment="1" applyProtection="1">
      <alignment horizontal="center"/>
      <protection locked="0"/>
    </xf>
    <xf numFmtId="2" fontId="3" fillId="5" borderId="21" xfId="2" applyNumberFormat="1" applyFont="1" applyFill="1" applyBorder="1" applyAlignment="1" applyProtection="1">
      <alignment horizontal="center"/>
      <protection locked="0"/>
    </xf>
    <xf numFmtId="0" fontId="4" fillId="6" borderId="28" xfId="2" applyFont="1" applyFill="1" applyBorder="1" applyProtection="1">
      <protection locked="0"/>
    </xf>
    <xf numFmtId="0" fontId="4" fillId="6" borderId="29" xfId="2" applyFont="1" applyFill="1" applyBorder="1" applyAlignment="1" applyProtection="1">
      <alignment horizontal="center"/>
      <protection locked="0"/>
    </xf>
    <xf numFmtId="0" fontId="4" fillId="6" borderId="30" xfId="2" applyFont="1" applyFill="1" applyBorder="1" applyProtection="1">
      <protection locked="0"/>
    </xf>
    <xf numFmtId="0" fontId="4" fillId="0" borderId="29" xfId="2" applyFont="1" applyBorder="1" applyProtection="1">
      <protection locked="0"/>
    </xf>
    <xf numFmtId="2" fontId="3" fillId="0" borderId="44" xfId="2" applyNumberFormat="1" applyFont="1" applyBorder="1" applyAlignment="1" applyProtection="1">
      <alignment horizontal="center"/>
      <protection locked="0"/>
    </xf>
    <xf numFmtId="2" fontId="3" fillId="0" borderId="45" xfId="2" applyNumberFormat="1" applyFont="1" applyBorder="1" applyAlignment="1" applyProtection="1">
      <alignment horizontal="center"/>
      <protection locked="0"/>
    </xf>
    <xf numFmtId="0" fontId="3" fillId="0" borderId="46" xfId="2" applyFont="1" applyBorder="1" applyProtection="1">
      <protection locked="0"/>
    </xf>
    <xf numFmtId="0" fontId="3" fillId="0" borderId="47" xfId="2" applyFont="1" applyBorder="1"/>
    <xf numFmtId="0" fontId="3" fillId="0" borderId="46" xfId="2" applyFont="1" applyBorder="1"/>
    <xf numFmtId="0" fontId="3" fillId="0" borderId="47" xfId="2" applyFont="1" applyBorder="1" applyProtection="1">
      <protection locked="0"/>
    </xf>
    <xf numFmtId="0" fontId="4" fillId="0" borderId="47" xfId="2" applyFont="1" applyBorder="1" applyProtection="1">
      <protection locked="0"/>
    </xf>
    <xf numFmtId="0" fontId="4" fillId="0" borderId="48" xfId="2" applyFont="1" applyBorder="1" applyProtection="1">
      <protection locked="0"/>
    </xf>
    <xf numFmtId="0" fontId="0" fillId="0" borderId="34" xfId="0" applyBorder="1"/>
    <xf numFmtId="0" fontId="0" fillId="0" borderId="0" xfId="0" applyBorder="1"/>
    <xf numFmtId="0" fontId="0" fillId="0" borderId="35" xfId="0" applyBorder="1"/>
    <xf numFmtId="0" fontId="3" fillId="0" borderId="1" xfId="2" applyFont="1" applyBorder="1"/>
    <xf numFmtId="0" fontId="0" fillId="7" borderId="0" xfId="0" applyFill="1"/>
    <xf numFmtId="0" fontId="9" fillId="7" borderId="0" xfId="0" applyFont="1" applyFill="1"/>
    <xf numFmtId="0" fontId="10" fillId="7" borderId="0" xfId="0" applyFont="1" applyFill="1"/>
    <xf numFmtId="0" fontId="0" fillId="7" borderId="0" xfId="0" applyFont="1" applyFill="1"/>
    <xf numFmtId="2" fontId="3" fillId="0" borderId="14" xfId="2" applyNumberFormat="1" applyFont="1" applyBorder="1" applyAlignment="1" applyProtection="1">
      <alignment horizontal="center" vertical="center"/>
      <protection locked="0"/>
    </xf>
    <xf numFmtId="2" fontId="3" fillId="0" borderId="15" xfId="2" applyNumberFormat="1" applyFont="1" applyBorder="1" applyAlignment="1" applyProtection="1">
      <alignment horizontal="center" vertical="center"/>
      <protection locked="0"/>
    </xf>
    <xf numFmtId="0" fontId="4" fillId="2" borderId="22" xfId="2" applyFont="1" applyFill="1" applyBorder="1" applyAlignment="1" applyProtection="1">
      <alignment horizontal="center"/>
      <protection locked="0"/>
    </xf>
    <xf numFmtId="0" fontId="4" fillId="2" borderId="23" xfId="2" applyFont="1" applyFill="1" applyBorder="1" applyAlignment="1" applyProtection="1">
      <alignment horizontal="center"/>
      <protection locked="0"/>
    </xf>
    <xf numFmtId="0" fontId="4" fillId="2" borderId="25" xfId="2" applyFont="1" applyFill="1" applyBorder="1" applyAlignment="1" applyProtection="1">
      <alignment horizontal="center"/>
      <protection locked="0"/>
    </xf>
    <xf numFmtId="0" fontId="4" fillId="3" borderId="22" xfId="2" applyFont="1" applyFill="1" applyBorder="1" applyAlignment="1" applyProtection="1">
      <alignment horizontal="center"/>
      <protection locked="0"/>
    </xf>
    <xf numFmtId="0" fontId="4" fillId="3" borderId="23" xfId="2" applyFont="1" applyFill="1" applyBorder="1" applyAlignment="1" applyProtection="1">
      <alignment horizontal="center"/>
      <protection locked="0"/>
    </xf>
    <xf numFmtId="0" fontId="4" fillId="3" borderId="25" xfId="2" applyFont="1" applyFill="1" applyBorder="1" applyAlignment="1" applyProtection="1">
      <alignment horizontal="center"/>
      <protection locked="0"/>
    </xf>
    <xf numFmtId="2" fontId="3" fillId="0" borderId="13" xfId="2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_triangular" xfId="2" xr:uid="{00000000-0005-0000-0000-000003000000}"/>
  </cellStyles>
  <dxfs count="0"/>
  <tableStyles count="0" defaultTableStyle="TableStyleMedium2" defaultPivotStyle="PivotStyleLight16"/>
  <colors>
    <mruColors>
      <color rgb="FFC178E2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AR" sz="24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Diagrama Ternario Isóceles. Extracción Líquido - Líquido</a:t>
            </a:r>
            <a:endParaRPr lang="es-AR" sz="24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r">
              <a:defRPr>
                <a:solidFill>
                  <a:schemeClr val="dk1"/>
                </a:solidFill>
              </a:defRPr>
            </a:pPr>
            <a:r>
              <a:rPr lang="es-AR" sz="24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Operaciones Unitarias de Transferencia de Materia</a:t>
            </a:r>
            <a:endParaRPr lang="es-AR" sz="24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r">
              <a:defRPr>
                <a:solidFill>
                  <a:schemeClr val="dk1"/>
                </a:solidFill>
              </a:defRPr>
            </a:pPr>
            <a:r>
              <a:rPr lang="es-AR" sz="24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76.52 (UBA)</a:t>
            </a:r>
            <a:endParaRPr lang="es-AR" sz="2400">
              <a:effectLst/>
            </a:endParaRPr>
          </a:p>
        </c:rich>
      </c:tx>
      <c:layout>
        <c:manualLayout>
          <c:xMode val="edge"/>
          <c:yMode val="edge"/>
          <c:x val="0.58243408403736763"/>
          <c:y val="0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511563714110204E-2"/>
          <c:y val="1.6011644832605532E-2"/>
          <c:w val="0.9368093881881786"/>
          <c:h val="0.9240199887677795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Isóceles!$B$52</c:f>
              <c:strCache>
                <c:ptCount val="1"/>
                <c:pt idx="0">
                  <c:v>Lado AB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Isóceles!$B$55:$B$65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Isóceles!$C$55:$C$65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40-400E-9EFF-FAAB6AE30E84}"/>
            </c:ext>
          </c:extLst>
        </c:ser>
        <c:ser>
          <c:idx val="1"/>
          <c:order val="1"/>
          <c:tx>
            <c:strRef>
              <c:f>Isóceles!$F$52</c:f>
              <c:strCache>
                <c:ptCount val="1"/>
                <c:pt idx="0">
                  <c:v>Lado BS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Isóceles!$F$55:$F$65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Isóceles!$G$55:$G$65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40-400E-9EFF-FAAB6AE30E84}"/>
            </c:ext>
          </c:extLst>
        </c:ser>
        <c:ser>
          <c:idx val="2"/>
          <c:order val="2"/>
          <c:tx>
            <c:strRef>
              <c:f>Isóceles!$J$52</c:f>
              <c:strCache>
                <c:ptCount val="1"/>
                <c:pt idx="0">
                  <c:v>Lado AS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Isóceles!$J$55:$J$65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Isóceles!$K$55:$K$65</c:f>
              <c:numCache>
                <c:formatCode>General</c:formatCode>
                <c:ptCount val="11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60</c:v>
                </c:pt>
                <c:pt idx="5">
                  <c:v>50</c:v>
                </c:pt>
                <c:pt idx="6">
                  <c:v>40</c:v>
                </c:pt>
                <c:pt idx="7">
                  <c:v>30</c:v>
                </c:pt>
                <c:pt idx="8">
                  <c:v>20</c:v>
                </c:pt>
                <c:pt idx="9">
                  <c:v>10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40-400E-9EFF-FAAB6AE30E84}"/>
            </c:ext>
          </c:extLst>
        </c:ser>
        <c:ser>
          <c:idx val="3"/>
          <c:order val="3"/>
          <c:tx>
            <c:v>Curva Refinado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x"/>
            <c:size val="12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Isóceles!$W$5:$W$14</c:f>
              <c:numCache>
                <c:formatCode>0.00</c:formatCode>
                <c:ptCount val="10"/>
                <c:pt idx="0">
                  <c:v>12</c:v>
                </c:pt>
                <c:pt idx="1">
                  <c:v>9</c:v>
                </c:pt>
                <c:pt idx="2">
                  <c:v>7.6</c:v>
                </c:pt>
                <c:pt idx="3">
                  <c:v>7</c:v>
                </c:pt>
                <c:pt idx="4">
                  <c:v>6.2</c:v>
                </c:pt>
                <c:pt idx="5">
                  <c:v>6.1</c:v>
                </c:pt>
                <c:pt idx="6">
                  <c:v>6</c:v>
                </c:pt>
                <c:pt idx="7">
                  <c:v>5</c:v>
                </c:pt>
                <c:pt idx="8">
                  <c:v>4.2</c:v>
                </c:pt>
                <c:pt idx="9">
                  <c:v>3.5</c:v>
                </c:pt>
              </c:numCache>
            </c:numRef>
          </c:xVal>
          <c:yVal>
            <c:numRef>
              <c:f>Isóceles!$U$5:$U$14</c:f>
              <c:numCache>
                <c:formatCode>0.00</c:formatCode>
                <c:ptCount val="10"/>
                <c:pt idx="0">
                  <c:v>27.8</c:v>
                </c:pt>
                <c:pt idx="1">
                  <c:v>26</c:v>
                </c:pt>
                <c:pt idx="2">
                  <c:v>22.4</c:v>
                </c:pt>
                <c:pt idx="3">
                  <c:v>20</c:v>
                </c:pt>
                <c:pt idx="4">
                  <c:v>16.600000000000001</c:v>
                </c:pt>
                <c:pt idx="5">
                  <c:v>15</c:v>
                </c:pt>
                <c:pt idx="6">
                  <c:v>13.5</c:v>
                </c:pt>
                <c:pt idx="7">
                  <c:v>9.4</c:v>
                </c:pt>
                <c:pt idx="8">
                  <c:v>4.8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E40-400E-9EFF-FAAB6AE30E84}"/>
            </c:ext>
          </c:extLst>
        </c:ser>
        <c:ser>
          <c:idx val="4"/>
          <c:order val="4"/>
          <c:tx>
            <c:v>Curva Extracto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x"/>
            <c:size val="12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Isóceles!$AB$5:$AB$14</c:f>
              <c:numCache>
                <c:formatCode>0.00</c:formatCode>
                <c:ptCount val="10"/>
                <c:pt idx="0">
                  <c:v>67</c:v>
                </c:pt>
                <c:pt idx="1">
                  <c:v>68</c:v>
                </c:pt>
                <c:pt idx="2">
                  <c:v>72.3</c:v>
                </c:pt>
                <c:pt idx="3">
                  <c:v>75.400000000000006</c:v>
                </c:pt>
                <c:pt idx="4">
                  <c:v>78</c:v>
                </c:pt>
                <c:pt idx="5">
                  <c:v>80.3</c:v>
                </c:pt>
                <c:pt idx="6">
                  <c:v>82.3</c:v>
                </c:pt>
                <c:pt idx="7">
                  <c:v>86</c:v>
                </c:pt>
                <c:pt idx="8">
                  <c:v>88.5</c:v>
                </c:pt>
                <c:pt idx="9">
                  <c:v>92.6</c:v>
                </c:pt>
              </c:numCache>
            </c:numRef>
          </c:xVal>
          <c:yVal>
            <c:numRef>
              <c:f>Isóceles!$Z$5:$Z$14</c:f>
              <c:numCache>
                <c:formatCode>0.00</c:formatCode>
                <c:ptCount val="10"/>
                <c:pt idx="0">
                  <c:v>21.2</c:v>
                </c:pt>
                <c:pt idx="1">
                  <c:v>19.8</c:v>
                </c:pt>
                <c:pt idx="2">
                  <c:v>17.5</c:v>
                </c:pt>
                <c:pt idx="3">
                  <c:v>14.8</c:v>
                </c:pt>
                <c:pt idx="4">
                  <c:v>12.8</c:v>
                </c:pt>
                <c:pt idx="5">
                  <c:v>11</c:v>
                </c:pt>
                <c:pt idx="6">
                  <c:v>9.5</c:v>
                </c:pt>
                <c:pt idx="7">
                  <c:v>6</c:v>
                </c:pt>
                <c:pt idx="8">
                  <c:v>3.2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E40-400E-9EFF-FAAB6AE30E84}"/>
            </c:ext>
          </c:extLst>
        </c:ser>
        <c:ser>
          <c:idx val="5"/>
          <c:order val="5"/>
          <c:tx>
            <c:v>Línea de Unión 1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Isóceles!$C$70:$C$71</c:f>
              <c:numCache>
                <c:formatCode>0.00</c:formatCode>
                <c:ptCount val="2"/>
                <c:pt idx="0">
                  <c:v>12</c:v>
                </c:pt>
                <c:pt idx="1">
                  <c:v>67</c:v>
                </c:pt>
              </c:numCache>
            </c:numRef>
          </c:xVal>
          <c:yVal>
            <c:numRef>
              <c:f>Isóceles!$D$70:$D$71</c:f>
              <c:numCache>
                <c:formatCode>0.00</c:formatCode>
                <c:ptCount val="2"/>
                <c:pt idx="0">
                  <c:v>27.8</c:v>
                </c:pt>
                <c:pt idx="1">
                  <c:v>21.2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E40-400E-9EFF-FAAB6AE30E84}"/>
            </c:ext>
          </c:extLst>
        </c:ser>
        <c:ser>
          <c:idx val="6"/>
          <c:order val="6"/>
          <c:tx>
            <c:v>Línea de unión 2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Isóceles!$C$72:$C$73</c:f>
              <c:numCache>
                <c:formatCode>0.00</c:formatCode>
                <c:ptCount val="2"/>
                <c:pt idx="0">
                  <c:v>9</c:v>
                </c:pt>
                <c:pt idx="1">
                  <c:v>68</c:v>
                </c:pt>
              </c:numCache>
            </c:numRef>
          </c:xVal>
          <c:yVal>
            <c:numRef>
              <c:f>Isóceles!$D$72:$D$73</c:f>
              <c:numCache>
                <c:formatCode>0.00</c:formatCode>
                <c:ptCount val="2"/>
                <c:pt idx="0">
                  <c:v>26</c:v>
                </c:pt>
                <c:pt idx="1">
                  <c:v>19.8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E40-400E-9EFF-FAAB6AE30E84}"/>
            </c:ext>
          </c:extLst>
        </c:ser>
        <c:ser>
          <c:idx val="7"/>
          <c:order val="7"/>
          <c:tx>
            <c:v>Línea de Unión 3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Isóceles!$C$74:$C$75</c:f>
              <c:numCache>
                <c:formatCode>0.00</c:formatCode>
                <c:ptCount val="2"/>
                <c:pt idx="0">
                  <c:v>7.6</c:v>
                </c:pt>
                <c:pt idx="1">
                  <c:v>72.3</c:v>
                </c:pt>
              </c:numCache>
            </c:numRef>
          </c:xVal>
          <c:yVal>
            <c:numRef>
              <c:f>Isóceles!$D$74:$D$75</c:f>
              <c:numCache>
                <c:formatCode>0.00</c:formatCode>
                <c:ptCount val="2"/>
                <c:pt idx="0">
                  <c:v>22.4</c:v>
                </c:pt>
                <c:pt idx="1">
                  <c:v>17.5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E40-400E-9EFF-FAAB6AE30E84}"/>
            </c:ext>
          </c:extLst>
        </c:ser>
        <c:ser>
          <c:idx val="8"/>
          <c:order val="8"/>
          <c:tx>
            <c:v>Línea de Unión 4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Isóceles!$C$76:$C$77</c:f>
              <c:numCache>
                <c:formatCode>0.00</c:formatCode>
                <c:ptCount val="2"/>
                <c:pt idx="0">
                  <c:v>7</c:v>
                </c:pt>
                <c:pt idx="1">
                  <c:v>75.400000000000006</c:v>
                </c:pt>
              </c:numCache>
            </c:numRef>
          </c:xVal>
          <c:yVal>
            <c:numRef>
              <c:f>Isóceles!$D$76:$D$77</c:f>
              <c:numCache>
                <c:formatCode>0.00</c:formatCode>
                <c:ptCount val="2"/>
                <c:pt idx="0">
                  <c:v>20</c:v>
                </c:pt>
                <c:pt idx="1">
                  <c:v>14.8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E40-400E-9EFF-FAAB6AE30E84}"/>
            </c:ext>
          </c:extLst>
        </c:ser>
        <c:ser>
          <c:idx val="9"/>
          <c:order val="9"/>
          <c:tx>
            <c:v>Línea de Unión 5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Isóceles!$C$78:$C$79</c:f>
              <c:numCache>
                <c:formatCode>0.00</c:formatCode>
                <c:ptCount val="2"/>
                <c:pt idx="0">
                  <c:v>6.2</c:v>
                </c:pt>
                <c:pt idx="1">
                  <c:v>78</c:v>
                </c:pt>
              </c:numCache>
            </c:numRef>
          </c:xVal>
          <c:yVal>
            <c:numRef>
              <c:f>Isóceles!$D$78:$D$79</c:f>
              <c:numCache>
                <c:formatCode>0.00</c:formatCode>
                <c:ptCount val="2"/>
                <c:pt idx="0">
                  <c:v>16.600000000000001</c:v>
                </c:pt>
                <c:pt idx="1">
                  <c:v>12.8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DE40-400E-9EFF-FAAB6AE30E84}"/>
            </c:ext>
          </c:extLst>
        </c:ser>
        <c:ser>
          <c:idx val="10"/>
          <c:order val="10"/>
          <c:tx>
            <c:v>Línea de Unión 6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Isóceles!$C$80:$C$81</c:f>
              <c:numCache>
                <c:formatCode>0.00</c:formatCode>
                <c:ptCount val="2"/>
                <c:pt idx="0">
                  <c:v>6.1</c:v>
                </c:pt>
                <c:pt idx="1">
                  <c:v>80.3</c:v>
                </c:pt>
              </c:numCache>
            </c:numRef>
          </c:xVal>
          <c:yVal>
            <c:numRef>
              <c:f>Isóceles!$D$80:$D$81</c:f>
              <c:numCache>
                <c:formatCode>0.00</c:formatCode>
                <c:ptCount val="2"/>
                <c:pt idx="0">
                  <c:v>15</c:v>
                </c:pt>
                <c:pt idx="1">
                  <c:v>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E40-400E-9EFF-FAAB6AE30E84}"/>
            </c:ext>
          </c:extLst>
        </c:ser>
        <c:ser>
          <c:idx val="11"/>
          <c:order val="11"/>
          <c:tx>
            <c:v>Línea de Unión 7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Isóceles!$C$82:$C$83</c:f>
              <c:numCache>
                <c:formatCode>0.00</c:formatCode>
                <c:ptCount val="2"/>
                <c:pt idx="0">
                  <c:v>6</c:v>
                </c:pt>
                <c:pt idx="1">
                  <c:v>82.3</c:v>
                </c:pt>
              </c:numCache>
            </c:numRef>
          </c:xVal>
          <c:yVal>
            <c:numRef>
              <c:f>Isóceles!$D$82:$D$83</c:f>
              <c:numCache>
                <c:formatCode>0.00</c:formatCode>
                <c:ptCount val="2"/>
                <c:pt idx="0">
                  <c:v>13.5</c:v>
                </c:pt>
                <c:pt idx="1">
                  <c:v>9.5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E40-400E-9EFF-FAAB6AE30E84}"/>
            </c:ext>
          </c:extLst>
        </c:ser>
        <c:ser>
          <c:idx val="12"/>
          <c:order val="12"/>
          <c:tx>
            <c:v>Línea de Unión 8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Isóceles!$C$84:$C$85</c:f>
              <c:numCache>
                <c:formatCode>0.00</c:formatCode>
                <c:ptCount val="2"/>
                <c:pt idx="0">
                  <c:v>5</c:v>
                </c:pt>
                <c:pt idx="1">
                  <c:v>86</c:v>
                </c:pt>
              </c:numCache>
            </c:numRef>
          </c:xVal>
          <c:yVal>
            <c:numRef>
              <c:f>Isóceles!$D$84:$D$85</c:f>
              <c:numCache>
                <c:formatCode>0.00</c:formatCode>
                <c:ptCount val="2"/>
                <c:pt idx="0">
                  <c:v>9.4</c:v>
                </c:pt>
                <c:pt idx="1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E40-400E-9EFF-FAAB6AE30E84}"/>
            </c:ext>
          </c:extLst>
        </c:ser>
        <c:ser>
          <c:idx val="13"/>
          <c:order val="13"/>
          <c:tx>
            <c:v>Línea de Unión 9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Isóceles!$C$86:$C$87</c:f>
              <c:numCache>
                <c:formatCode>0.00</c:formatCode>
                <c:ptCount val="2"/>
                <c:pt idx="0">
                  <c:v>4.2</c:v>
                </c:pt>
                <c:pt idx="1">
                  <c:v>88.5</c:v>
                </c:pt>
              </c:numCache>
            </c:numRef>
          </c:xVal>
          <c:yVal>
            <c:numRef>
              <c:f>Isóceles!$D$86:$D$87</c:f>
              <c:numCache>
                <c:formatCode>0.00</c:formatCode>
                <c:ptCount val="2"/>
                <c:pt idx="0">
                  <c:v>4.8</c:v>
                </c:pt>
                <c:pt idx="1">
                  <c:v>3.2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E40-400E-9EFF-FAAB6AE30E84}"/>
            </c:ext>
          </c:extLst>
        </c:ser>
        <c:ser>
          <c:idx val="14"/>
          <c:order val="14"/>
          <c:tx>
            <c:v>Línea de Unión 10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Isóceles!$C$88:$C$89</c:f>
              <c:numCache>
                <c:formatCode>0.00</c:formatCode>
                <c:ptCount val="2"/>
                <c:pt idx="0">
                  <c:v>3.5</c:v>
                </c:pt>
                <c:pt idx="1">
                  <c:v>92.6</c:v>
                </c:pt>
              </c:numCache>
            </c:numRef>
          </c:xVal>
          <c:yVal>
            <c:numRef>
              <c:f>Isóceles!$D$88:$D$89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E40-400E-9EFF-FAAB6AE30E84}"/>
            </c:ext>
          </c:extLst>
        </c:ser>
        <c:ser>
          <c:idx val="15"/>
          <c:order val="15"/>
          <c:tx>
            <c:v>Punto Crítico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tar"/>
            <c:size val="12"/>
            <c:spPr>
              <a:noFill/>
              <a:ln w="1587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Isóceles!$X$34</c:f>
              <c:numCache>
                <c:formatCode>0.00</c:formatCode>
                <c:ptCount val="1"/>
                <c:pt idx="0">
                  <c:v>35</c:v>
                </c:pt>
              </c:numCache>
            </c:numRef>
          </c:xVal>
          <c:yVal>
            <c:numRef>
              <c:f>Isóceles!$V$34</c:f>
              <c:numCache>
                <c:formatCode>0.00</c:formatCode>
                <c:ptCount val="1"/>
                <c:pt idx="0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DE40-400E-9EFF-FAAB6AE30E84}"/>
            </c:ext>
          </c:extLst>
        </c:ser>
        <c:ser>
          <c:idx val="16"/>
          <c:order val="16"/>
          <c:tx>
            <c:strRef>
              <c:f>Isóceles!$U$19</c:f>
              <c:strCache>
                <c:ptCount val="1"/>
                <c:pt idx="0">
                  <c:v>Ana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Isóceles!$X$19</c:f>
              <c:numCache>
                <c:formatCode>0.00</c:formatCode>
                <c:ptCount val="1"/>
                <c:pt idx="0">
                  <c:v>80</c:v>
                </c:pt>
              </c:numCache>
            </c:numRef>
          </c:xVal>
          <c:yVal>
            <c:numRef>
              <c:f>Isóceles!$V$19</c:f>
              <c:numCache>
                <c:formatCode>0.00</c:formatCode>
                <c:ptCount val="1"/>
                <c:pt idx="0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E40-400E-9EFF-FAAB6AE30E84}"/>
            </c:ext>
          </c:extLst>
        </c:ser>
        <c:ser>
          <c:idx val="17"/>
          <c:order val="17"/>
          <c:tx>
            <c:strRef>
              <c:f>Isóceles!$U$20</c:f>
              <c:strCache>
                <c:ptCount val="1"/>
                <c:pt idx="0">
                  <c:v>Bautista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Isóceles!$X$20</c:f>
              <c:numCache>
                <c:formatCode>0.00</c:formatCode>
                <c:ptCount val="1"/>
                <c:pt idx="0">
                  <c:v>70</c:v>
                </c:pt>
              </c:numCache>
            </c:numRef>
          </c:xVal>
          <c:yVal>
            <c:numRef>
              <c:f>Isóceles!$V$20</c:f>
              <c:numCache>
                <c:formatCode>0.00</c:formatCode>
                <c:ptCount val="1"/>
                <c:pt idx="0">
                  <c:v>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DE40-400E-9EFF-FAAB6AE30E84}"/>
            </c:ext>
          </c:extLst>
        </c:ser>
        <c:ser>
          <c:idx val="18"/>
          <c:order val="18"/>
          <c:tx>
            <c:strRef>
              <c:f>Isóceles!$U$21</c:f>
              <c:strCache>
                <c:ptCount val="1"/>
                <c:pt idx="0">
                  <c:v>Camila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Isóceles!$X$21</c:f>
              <c:numCache>
                <c:formatCode>0.00</c:formatCode>
                <c:ptCount val="1"/>
                <c:pt idx="0">
                  <c:v>62</c:v>
                </c:pt>
              </c:numCache>
            </c:numRef>
          </c:xVal>
          <c:yVal>
            <c:numRef>
              <c:f>Isóceles!$V$21</c:f>
              <c:numCache>
                <c:formatCode>0.00</c:formatCode>
                <c:ptCount val="1"/>
                <c:pt idx="0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E40-400E-9EFF-FAAB6AE30E84}"/>
            </c:ext>
          </c:extLst>
        </c:ser>
        <c:ser>
          <c:idx val="19"/>
          <c:order val="19"/>
          <c:tx>
            <c:strRef>
              <c:f>Isóceles!$U$22</c:f>
              <c:strCache>
                <c:ptCount val="1"/>
                <c:pt idx="0">
                  <c:v>Daniel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Isóceles!$X$22</c:f>
              <c:numCache>
                <c:formatCode>0.00</c:formatCode>
                <c:ptCount val="1"/>
                <c:pt idx="0">
                  <c:v>58</c:v>
                </c:pt>
              </c:numCache>
            </c:numRef>
          </c:xVal>
          <c:yVal>
            <c:numRef>
              <c:f>Isóceles!$V$22</c:f>
              <c:numCache>
                <c:formatCode>0.00</c:formatCode>
                <c:ptCount val="1"/>
                <c:pt idx="0">
                  <c:v>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E40-400E-9EFF-FAAB6AE30E84}"/>
            </c:ext>
          </c:extLst>
        </c:ser>
        <c:ser>
          <c:idx val="20"/>
          <c:order val="20"/>
          <c:tx>
            <c:strRef>
              <c:f>Isóceles!$U$23</c:f>
              <c:strCache>
                <c:ptCount val="1"/>
                <c:pt idx="0">
                  <c:v>Enrique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Isóceles!$X$23</c:f>
              <c:numCache>
                <c:formatCode>0.00</c:formatCode>
                <c:ptCount val="1"/>
                <c:pt idx="0">
                  <c:v>49</c:v>
                </c:pt>
              </c:numCache>
            </c:numRef>
          </c:xVal>
          <c:yVal>
            <c:numRef>
              <c:f>Isóceles!$V$23</c:f>
              <c:numCache>
                <c:formatCode>0.00</c:formatCode>
                <c:ptCount val="1"/>
                <c:pt idx="0">
                  <c:v>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E40-400E-9EFF-FAAB6AE30E84}"/>
            </c:ext>
          </c:extLst>
        </c:ser>
        <c:ser>
          <c:idx val="21"/>
          <c:order val="21"/>
          <c:tx>
            <c:strRef>
              <c:f>Isóceles!$U$24</c:f>
              <c:strCache>
                <c:ptCount val="1"/>
                <c:pt idx="0">
                  <c:v>Fernanda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Isóceles!$X$24</c:f>
              <c:numCache>
                <c:formatCode>0.00</c:formatCode>
                <c:ptCount val="1"/>
                <c:pt idx="0">
                  <c:v>34</c:v>
                </c:pt>
              </c:numCache>
            </c:numRef>
          </c:xVal>
          <c:yVal>
            <c:numRef>
              <c:f>Isóceles!$V$24</c:f>
              <c:numCache>
                <c:formatCode>0.00</c:formatCode>
                <c:ptCount val="1"/>
                <c:pt idx="0">
                  <c:v>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DE40-400E-9EFF-FAAB6AE30E84}"/>
            </c:ext>
          </c:extLst>
        </c:ser>
        <c:ser>
          <c:idx val="22"/>
          <c:order val="22"/>
          <c:tx>
            <c:strRef>
              <c:f>Isóceles!$U$25</c:f>
              <c:strCache>
                <c:ptCount val="1"/>
                <c:pt idx="0">
                  <c:v>Gabriel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Isóceles!$X$25</c:f>
              <c:numCache>
                <c:formatCode>0.00</c:formatCode>
                <c:ptCount val="1"/>
                <c:pt idx="0">
                  <c:v>30</c:v>
                </c:pt>
              </c:numCache>
            </c:numRef>
          </c:xVal>
          <c:yVal>
            <c:numRef>
              <c:f>Isóceles!$V$25</c:f>
              <c:numCache>
                <c:formatCode>0.00</c:formatCode>
                <c:ptCount val="1"/>
                <c:pt idx="0">
                  <c:v>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DE40-400E-9EFF-FAAB6AE30E84}"/>
            </c:ext>
          </c:extLst>
        </c:ser>
        <c:ser>
          <c:idx val="23"/>
          <c:order val="23"/>
          <c:tx>
            <c:strRef>
              <c:f>Isóceles!$U$26</c:f>
              <c:strCache>
                <c:ptCount val="1"/>
                <c:pt idx="0">
                  <c:v>Hernán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Isóceles!$X$26</c:f>
              <c:numCache>
                <c:formatCode>0.00</c:formatCode>
                <c:ptCount val="1"/>
                <c:pt idx="0">
                  <c:v>17</c:v>
                </c:pt>
              </c:numCache>
            </c:numRef>
          </c:xVal>
          <c:yVal>
            <c:numRef>
              <c:f>Isóceles!$V$26</c:f>
              <c:numCache>
                <c:formatCode>0.00</c:formatCode>
                <c:ptCount val="1"/>
                <c:pt idx="0">
                  <c:v>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DE40-400E-9EFF-FAAB6AE30E84}"/>
            </c:ext>
          </c:extLst>
        </c:ser>
        <c:ser>
          <c:idx val="24"/>
          <c:order val="24"/>
          <c:tx>
            <c:strRef>
              <c:f>Isóceles!$U$27</c:f>
              <c:strCache>
                <c:ptCount val="1"/>
                <c:pt idx="0">
                  <c:v>Irina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Isóceles!$X$27</c:f>
              <c:numCache>
                <c:formatCode>0.00</c:formatCode>
                <c:ptCount val="1"/>
                <c:pt idx="0">
                  <c:v>12</c:v>
                </c:pt>
              </c:numCache>
            </c:numRef>
          </c:xVal>
          <c:yVal>
            <c:numRef>
              <c:f>Isóceles!$V$27</c:f>
              <c:numCache>
                <c:formatCode>0.00</c:formatCode>
                <c:ptCount val="1"/>
                <c:pt idx="0">
                  <c:v>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DE40-400E-9EFF-FAAB6AE30E84}"/>
            </c:ext>
          </c:extLst>
        </c:ser>
        <c:ser>
          <c:idx val="25"/>
          <c:order val="25"/>
          <c:tx>
            <c:strRef>
              <c:f>Isóceles!$U$28</c:f>
              <c:strCache>
                <c:ptCount val="1"/>
                <c:pt idx="0">
                  <c:v>Julieta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Isóceles!$X$28</c:f>
              <c:numCache>
                <c:formatCode>0.00</c:formatCode>
                <c:ptCount val="1"/>
                <c:pt idx="0">
                  <c:v>5</c:v>
                </c:pt>
              </c:numCache>
            </c:numRef>
          </c:xVal>
          <c:yVal>
            <c:numRef>
              <c:f>Isóceles!$V$28</c:f>
              <c:numCache>
                <c:formatCode>0.00</c:formatCode>
                <c:ptCount val="1"/>
                <c:pt idx="0">
                  <c:v>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DE40-400E-9EFF-FAAB6AE30E84}"/>
            </c:ext>
          </c:extLst>
        </c:ser>
        <c:ser>
          <c:idx val="26"/>
          <c:order val="26"/>
          <c:tx>
            <c:v>Punto a Unir 1</c:v>
          </c:tx>
          <c:spPr>
            <a:ln w="19050" cap="rnd">
              <a:solidFill>
                <a:srgbClr val="7030A0"/>
              </a:solidFill>
              <a:round/>
              <a:headEnd type="stealth"/>
              <a:tailEnd type="triangle"/>
            </a:ln>
            <a:effectLst/>
          </c:spPr>
          <c:marker>
            <c:symbol val="none"/>
          </c:marker>
          <c:xVal>
            <c:numRef>
              <c:f>Isóceles!$AC$20:$AC$21</c:f>
              <c:numCache>
                <c:formatCode>General</c:formatCode>
                <c:ptCount val="2"/>
                <c:pt idx="0">
                  <c:v>12</c:v>
                </c:pt>
                <c:pt idx="1">
                  <c:v>88.5</c:v>
                </c:pt>
              </c:numCache>
            </c:numRef>
          </c:xVal>
          <c:yVal>
            <c:numRef>
              <c:f>Isóceles!$AA$20:$AA$21</c:f>
              <c:numCache>
                <c:formatCode>General</c:formatCode>
                <c:ptCount val="2"/>
                <c:pt idx="0">
                  <c:v>10</c:v>
                </c:pt>
                <c:pt idx="1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DE40-400E-9EFF-FAAB6AE30E84}"/>
            </c:ext>
          </c:extLst>
        </c:ser>
        <c:ser>
          <c:idx val="27"/>
          <c:order val="27"/>
          <c:tx>
            <c:v>Punto a Unir 2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Isóceles!$AC$22:$AC$23</c:f>
              <c:numCache>
                <c:formatCode>General</c:formatCode>
                <c:ptCount val="2"/>
                <c:pt idx="0">
                  <c:v>50</c:v>
                </c:pt>
                <c:pt idx="1">
                  <c:v>9</c:v>
                </c:pt>
              </c:numCache>
            </c:numRef>
          </c:xVal>
          <c:yVal>
            <c:numRef>
              <c:f>Isóceles!$AA$22:$AA$23</c:f>
              <c:numCache>
                <c:formatCode>General</c:formatCode>
                <c:ptCount val="2"/>
                <c:pt idx="0">
                  <c:v>20</c:v>
                </c:pt>
                <c:pt idx="1">
                  <c:v>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DE40-400E-9EFF-FAAB6AE30E84}"/>
            </c:ext>
          </c:extLst>
        </c:ser>
        <c:ser>
          <c:idx val="28"/>
          <c:order val="28"/>
          <c:tx>
            <c:v>Punto a Unir 3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Isóceles!$AC$24:$AC$25</c:f>
              <c:numCache>
                <c:formatCode>General</c:formatCode>
                <c:ptCount val="2"/>
                <c:pt idx="0">
                  <c:v>2</c:v>
                </c:pt>
                <c:pt idx="1">
                  <c:v>17</c:v>
                </c:pt>
              </c:numCache>
            </c:numRef>
          </c:xVal>
          <c:yVal>
            <c:numRef>
              <c:f>Isóceles!$AA$24:$AA$25</c:f>
              <c:numCache>
                <c:formatCode>General</c:formatCode>
                <c:ptCount val="2"/>
                <c:pt idx="0">
                  <c:v>30</c:v>
                </c:pt>
                <c:pt idx="1">
                  <c:v>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DE40-400E-9EFF-FAAB6AE30E84}"/>
            </c:ext>
          </c:extLst>
        </c:ser>
        <c:ser>
          <c:idx val="29"/>
          <c:order val="29"/>
          <c:tx>
            <c:v>Punto a Unir 4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Isóceles!$AC$26:$AC$27</c:f>
              <c:numCache>
                <c:formatCode>General</c:formatCode>
                <c:ptCount val="2"/>
                <c:pt idx="0">
                  <c:v>22</c:v>
                </c:pt>
                <c:pt idx="1">
                  <c:v>45</c:v>
                </c:pt>
              </c:numCache>
            </c:numRef>
          </c:xVal>
          <c:yVal>
            <c:numRef>
              <c:f>Isóceles!$AA$26:$AA$27</c:f>
              <c:numCache>
                <c:formatCode>General</c:formatCode>
                <c:ptCount val="2"/>
                <c:pt idx="0">
                  <c:v>40</c:v>
                </c:pt>
                <c:pt idx="1">
                  <c:v>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DE40-400E-9EFF-FAAB6AE30E84}"/>
            </c:ext>
          </c:extLst>
        </c:ser>
        <c:ser>
          <c:idx val="30"/>
          <c:order val="30"/>
          <c:tx>
            <c:v>Punto a Unir 5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Isóceles!$AC$28:$AC$29</c:f>
              <c:numCache>
                <c:formatCode>General</c:formatCode>
                <c:ptCount val="2"/>
                <c:pt idx="0">
                  <c:v>13</c:v>
                </c:pt>
                <c:pt idx="1">
                  <c:v>1</c:v>
                </c:pt>
              </c:numCache>
            </c:numRef>
          </c:xVal>
          <c:yVal>
            <c:numRef>
              <c:f>Isóceles!$AA$28:$AA$29</c:f>
              <c:numCache>
                <c:formatCode>General</c:formatCode>
                <c:ptCount val="2"/>
                <c:pt idx="0">
                  <c:v>50</c:v>
                </c:pt>
                <c:pt idx="1">
                  <c:v>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DE40-400E-9EFF-FAAB6AE30E84}"/>
            </c:ext>
          </c:extLst>
        </c:ser>
        <c:ser>
          <c:idx val="31"/>
          <c:order val="31"/>
          <c:tx>
            <c:v>Punto a Unir 6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Isóceles!$AC$30:$AC$31</c:f>
              <c:numCache>
                <c:formatCode>General</c:formatCode>
                <c:ptCount val="2"/>
                <c:pt idx="0">
                  <c:v>30</c:v>
                </c:pt>
                <c:pt idx="1">
                  <c:v>18</c:v>
                </c:pt>
              </c:numCache>
            </c:numRef>
          </c:xVal>
          <c:yVal>
            <c:numRef>
              <c:f>Isóceles!$AA$30:$AA$31</c:f>
              <c:numCache>
                <c:formatCode>General</c:formatCode>
                <c:ptCount val="2"/>
                <c:pt idx="0">
                  <c:v>60</c:v>
                </c:pt>
                <c:pt idx="1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DE40-400E-9EFF-FAAB6AE30E84}"/>
            </c:ext>
          </c:extLst>
        </c:ser>
        <c:ser>
          <c:idx val="32"/>
          <c:order val="32"/>
          <c:tx>
            <c:v>Punto a Unir 7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Isóceles!$AC$32:$AC$33</c:f>
              <c:numCache>
                <c:formatCode>General</c:formatCode>
                <c:ptCount val="2"/>
                <c:pt idx="0">
                  <c:v>6</c:v>
                </c:pt>
                <c:pt idx="1">
                  <c:v>16</c:v>
                </c:pt>
              </c:numCache>
            </c:numRef>
          </c:xVal>
          <c:yVal>
            <c:numRef>
              <c:f>Isóceles!$AA$32:$AA$33</c:f>
              <c:numCache>
                <c:formatCode>General</c:formatCode>
                <c:ptCount val="2"/>
                <c:pt idx="0">
                  <c:v>70</c:v>
                </c:pt>
                <c:pt idx="1">
                  <c:v>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DE40-400E-9EFF-FAAB6AE30E84}"/>
            </c:ext>
          </c:extLst>
        </c:ser>
        <c:ser>
          <c:idx val="33"/>
          <c:order val="33"/>
          <c:tx>
            <c:v>Punto a Unir 8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Isóceles!$AC$34:$AC$35</c:f>
              <c:numCache>
                <c:formatCode>General</c:formatCode>
                <c:ptCount val="2"/>
                <c:pt idx="0">
                  <c:v>10</c:v>
                </c:pt>
                <c:pt idx="1">
                  <c:v>22</c:v>
                </c:pt>
              </c:numCache>
            </c:numRef>
          </c:xVal>
          <c:yVal>
            <c:numRef>
              <c:f>Isóceles!$AA$34:$AA$35</c:f>
              <c:numCache>
                <c:formatCode>General</c:formatCode>
                <c:ptCount val="2"/>
                <c:pt idx="0">
                  <c:v>80</c:v>
                </c:pt>
                <c:pt idx="1">
                  <c:v>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DE40-400E-9EFF-FAAB6AE30E84}"/>
            </c:ext>
          </c:extLst>
        </c:ser>
        <c:ser>
          <c:idx val="34"/>
          <c:order val="34"/>
          <c:tx>
            <c:v>Punto a Unir 9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Isóceles!$AC$36:$AC$37</c:f>
              <c:numCache>
                <c:formatCode>General</c:formatCode>
                <c:ptCount val="2"/>
                <c:pt idx="0">
                  <c:v>19</c:v>
                </c:pt>
                <c:pt idx="1">
                  <c:v>8</c:v>
                </c:pt>
              </c:numCache>
            </c:numRef>
          </c:xVal>
          <c:yVal>
            <c:numRef>
              <c:f>Isóceles!$AA$36:$AA$37</c:f>
              <c:numCache>
                <c:formatCode>General</c:formatCode>
                <c:ptCount val="2"/>
                <c:pt idx="0">
                  <c:v>90</c:v>
                </c:pt>
                <c:pt idx="1">
                  <c:v>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DE40-400E-9EFF-FAAB6AE30E84}"/>
            </c:ext>
          </c:extLst>
        </c:ser>
        <c:ser>
          <c:idx val="35"/>
          <c:order val="35"/>
          <c:tx>
            <c:v>Punto a Unir 10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Isóceles!$AC$38:$AC$39</c:f>
              <c:numCache>
                <c:formatCode>General</c:formatCode>
                <c:ptCount val="2"/>
                <c:pt idx="0">
                  <c:v>12</c:v>
                </c:pt>
                <c:pt idx="1">
                  <c:v>50</c:v>
                </c:pt>
              </c:numCache>
            </c:numRef>
          </c:xVal>
          <c:yVal>
            <c:numRef>
              <c:f>Isóceles!$AA$38:$AA$39</c:f>
              <c:numCache>
                <c:formatCode>General</c:formatCode>
                <c:ptCount val="2"/>
                <c:pt idx="0">
                  <c:v>100</c:v>
                </c:pt>
                <c:pt idx="1">
                  <c:v>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DE40-400E-9EFF-FAAB6AE30E84}"/>
            </c:ext>
          </c:extLst>
        </c:ser>
        <c:ser>
          <c:idx val="36"/>
          <c:order val="36"/>
          <c:tx>
            <c:v>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Isóceles!$F$70:$F$71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Isóceles!$G$70:$G$71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DE40-400E-9EFF-FAAB6AE30E84}"/>
            </c:ext>
          </c:extLst>
        </c:ser>
        <c:ser>
          <c:idx val="37"/>
          <c:order val="37"/>
          <c:tx>
            <c:v>10%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Isóceles!$F$72:$F$73</c:f>
              <c:numCache>
                <c:formatCode>General</c:formatCode>
                <c:ptCount val="2"/>
                <c:pt idx="0">
                  <c:v>0</c:v>
                </c:pt>
                <c:pt idx="1">
                  <c:v>90</c:v>
                </c:pt>
              </c:numCache>
            </c:numRef>
          </c:xVal>
          <c:yVal>
            <c:numRef>
              <c:f>Isóceles!$G$72:$G$73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DE40-400E-9EFF-FAAB6AE30E84}"/>
            </c:ext>
          </c:extLst>
        </c:ser>
        <c:ser>
          <c:idx val="38"/>
          <c:order val="38"/>
          <c:tx>
            <c:v>20%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Isóceles!$F$74:$F$75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Isóceles!$G$74:$G$75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DE40-400E-9EFF-FAAB6AE30E84}"/>
            </c:ext>
          </c:extLst>
        </c:ser>
        <c:ser>
          <c:idx val="39"/>
          <c:order val="39"/>
          <c:tx>
            <c:v>30%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Isóceles!$F$76:$F$77</c:f>
              <c:numCache>
                <c:formatCode>General</c:formatCode>
                <c:ptCount val="2"/>
                <c:pt idx="0">
                  <c:v>0</c:v>
                </c:pt>
                <c:pt idx="1">
                  <c:v>70</c:v>
                </c:pt>
              </c:numCache>
            </c:numRef>
          </c:xVal>
          <c:yVal>
            <c:numRef>
              <c:f>Isóceles!$G$76:$G$77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DE40-400E-9EFF-FAAB6AE30E84}"/>
            </c:ext>
          </c:extLst>
        </c:ser>
        <c:ser>
          <c:idx val="40"/>
          <c:order val="40"/>
          <c:tx>
            <c:v>40%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Isóceles!$F$78:$F$79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xVal>
          <c:yVal>
            <c:numRef>
              <c:f>Isóceles!$G$78:$G$79</c:f>
              <c:numCache>
                <c:formatCode>General</c:formatCode>
                <c:ptCount val="2"/>
                <c:pt idx="0">
                  <c:v>40</c:v>
                </c:pt>
                <c:pt idx="1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DE40-400E-9EFF-FAAB6AE30E84}"/>
            </c:ext>
          </c:extLst>
        </c:ser>
        <c:ser>
          <c:idx val="41"/>
          <c:order val="41"/>
          <c:tx>
            <c:v>50%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Isóceles!$F$80:$F$81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xVal>
          <c:yVal>
            <c:numRef>
              <c:f>Isóceles!$G$80:$G$81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E-DE40-400E-9EFF-FAAB6AE30E84}"/>
            </c:ext>
          </c:extLst>
        </c:ser>
        <c:ser>
          <c:idx val="42"/>
          <c:order val="42"/>
          <c:tx>
            <c:v>60% A</c:v>
          </c:tx>
          <c:spPr>
            <a:ln w="127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Isóceles!$F$82:$F$83</c:f>
              <c:numCache>
                <c:formatCode>General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xVal>
          <c:yVal>
            <c:numRef>
              <c:f>Isóceles!$G$82:$G$83</c:f>
              <c:numCache>
                <c:formatCode>General</c:formatCode>
                <c:ptCount val="2"/>
                <c:pt idx="0">
                  <c:v>60</c:v>
                </c:pt>
                <c:pt idx="1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F-DE40-400E-9EFF-FAAB6AE30E84}"/>
            </c:ext>
          </c:extLst>
        </c:ser>
        <c:ser>
          <c:idx val="43"/>
          <c:order val="43"/>
          <c:tx>
            <c:v>70%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Isóceles!$F$84:$F$85</c:f>
              <c:numCache>
                <c:formatCode>General</c:formatCode>
                <c:ptCount val="2"/>
                <c:pt idx="0">
                  <c:v>0</c:v>
                </c:pt>
                <c:pt idx="1">
                  <c:v>30</c:v>
                </c:pt>
              </c:numCache>
            </c:numRef>
          </c:xVal>
          <c:yVal>
            <c:numRef>
              <c:f>Isóceles!$G$84:$G$85</c:f>
              <c:numCache>
                <c:formatCode>General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0-DE40-400E-9EFF-FAAB6AE30E84}"/>
            </c:ext>
          </c:extLst>
        </c:ser>
        <c:ser>
          <c:idx val="44"/>
          <c:order val="44"/>
          <c:tx>
            <c:v>80%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Isóceles!$F$86:$F$87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xVal>
          <c:yVal>
            <c:numRef>
              <c:f>Isóceles!$G$86:$G$87</c:f>
              <c:numCache>
                <c:formatCode>General</c:formatCode>
                <c:ptCount val="2"/>
                <c:pt idx="0">
                  <c:v>80</c:v>
                </c:pt>
                <c:pt idx="1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1-DE40-400E-9EFF-FAAB6AE30E84}"/>
            </c:ext>
          </c:extLst>
        </c:ser>
        <c:ser>
          <c:idx val="45"/>
          <c:order val="45"/>
          <c:tx>
            <c:v>90%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Isóceles!$F$88:$F$89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Isóceles!$G$88:$G$89</c:f>
              <c:numCache>
                <c:formatCode>General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2-DE40-400E-9EFF-FAAB6AE30E84}"/>
            </c:ext>
          </c:extLst>
        </c:ser>
        <c:ser>
          <c:idx val="46"/>
          <c:order val="46"/>
          <c:tx>
            <c:v>100%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Isóceles!$F$90:$F$91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Isóceles!$G$90:$G$91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DE40-400E-9EFF-FAAB6AE30E84}"/>
            </c:ext>
          </c:extLst>
        </c:ser>
        <c:ser>
          <c:idx val="47"/>
          <c:order val="47"/>
          <c:tx>
            <c:v>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Isóceles!$L$70:$L$71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Isóceles!$M$70:$M$71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DE40-400E-9EFF-FAAB6AE30E84}"/>
            </c:ext>
          </c:extLst>
        </c:ser>
        <c:ser>
          <c:idx val="48"/>
          <c:order val="48"/>
          <c:tx>
            <c:v>10%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Isóceles!$L$72:$L$73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Isóceles!$M$72:$M$73</c:f>
              <c:numCache>
                <c:formatCode>General</c:formatCode>
                <c:ptCount val="2"/>
                <c:pt idx="0">
                  <c:v>0</c:v>
                </c:pt>
                <c:pt idx="1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5-DE40-400E-9EFF-FAAB6AE30E84}"/>
            </c:ext>
          </c:extLst>
        </c:ser>
        <c:ser>
          <c:idx val="49"/>
          <c:order val="49"/>
          <c:tx>
            <c:v>20%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Isóceles!$L$74:$L$75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Isóceles!$M$74:$M$75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DE40-400E-9EFF-FAAB6AE30E84}"/>
            </c:ext>
          </c:extLst>
        </c:ser>
        <c:ser>
          <c:idx val="50"/>
          <c:order val="50"/>
          <c:tx>
            <c:v>30%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Isóceles!$L$76:$L$77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Isóceles!$M$76:$M$77</c:f>
              <c:numCache>
                <c:formatCode>General</c:formatCode>
                <c:ptCount val="2"/>
                <c:pt idx="0">
                  <c:v>0</c:v>
                </c:pt>
                <c:pt idx="1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7-DE40-400E-9EFF-FAAB6AE30E84}"/>
            </c:ext>
          </c:extLst>
        </c:ser>
        <c:ser>
          <c:idx val="51"/>
          <c:order val="51"/>
          <c:tx>
            <c:v>40%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Isóceles!$L$78:$L$79</c:f>
              <c:numCache>
                <c:formatCode>General</c:formatCode>
                <c:ptCount val="2"/>
                <c:pt idx="0">
                  <c:v>40</c:v>
                </c:pt>
                <c:pt idx="1">
                  <c:v>40</c:v>
                </c:pt>
              </c:numCache>
            </c:numRef>
          </c:xVal>
          <c:yVal>
            <c:numRef>
              <c:f>Isóceles!$M$78:$M$79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8-DE40-400E-9EFF-FAAB6AE30E84}"/>
            </c:ext>
          </c:extLst>
        </c:ser>
        <c:ser>
          <c:idx val="52"/>
          <c:order val="52"/>
          <c:tx>
            <c:v>50%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Isóceles!$L$80:$L$81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Isóceles!$M$80:$M$81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9-DE40-400E-9EFF-FAAB6AE30E84}"/>
            </c:ext>
          </c:extLst>
        </c:ser>
        <c:ser>
          <c:idx val="53"/>
          <c:order val="53"/>
          <c:tx>
            <c:v>60%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Isóceles!$L$82:$L$83</c:f>
              <c:numCache>
                <c:formatCode>General</c:formatCode>
                <c:ptCount val="2"/>
                <c:pt idx="0">
                  <c:v>60</c:v>
                </c:pt>
                <c:pt idx="1">
                  <c:v>60</c:v>
                </c:pt>
              </c:numCache>
            </c:numRef>
          </c:xVal>
          <c:yVal>
            <c:numRef>
              <c:f>Isóceles!$M$82:$M$83</c:f>
              <c:numCache>
                <c:formatCode>General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A-DE40-400E-9EFF-FAAB6AE30E84}"/>
            </c:ext>
          </c:extLst>
        </c:ser>
        <c:ser>
          <c:idx val="54"/>
          <c:order val="54"/>
          <c:tx>
            <c:v>70%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Isóceles!$L$84:$L$85</c:f>
              <c:numCache>
                <c:formatCode>General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xVal>
          <c:yVal>
            <c:numRef>
              <c:f>Isóceles!$M$84:$M$85</c:f>
              <c:numCache>
                <c:formatCode>General</c:formatCode>
                <c:ptCount val="2"/>
                <c:pt idx="0">
                  <c:v>0</c:v>
                </c:pt>
                <c:pt idx="1">
                  <c:v>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B-DE40-400E-9EFF-FAAB6AE30E84}"/>
            </c:ext>
          </c:extLst>
        </c:ser>
        <c:ser>
          <c:idx val="55"/>
          <c:order val="55"/>
          <c:tx>
            <c:v>80%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Isóceles!$L$86:$L$87</c:f>
              <c:numCache>
                <c:formatCode>General</c:formatCode>
                <c:ptCount val="2"/>
                <c:pt idx="0">
                  <c:v>80</c:v>
                </c:pt>
                <c:pt idx="1">
                  <c:v>80</c:v>
                </c:pt>
              </c:numCache>
            </c:numRef>
          </c:xVal>
          <c:yVal>
            <c:numRef>
              <c:f>Isóceles!$M$86:$M$87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C-DE40-400E-9EFF-FAAB6AE30E84}"/>
            </c:ext>
          </c:extLst>
        </c:ser>
        <c:ser>
          <c:idx val="56"/>
          <c:order val="56"/>
          <c:tx>
            <c:v>90%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Isóceles!$L$88:$L$89</c:f>
              <c:numCache>
                <c:formatCode>General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xVal>
          <c:yVal>
            <c:numRef>
              <c:f>Isóceles!$M$88:$M$89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D-DE40-400E-9EFF-FAAB6AE30E84}"/>
            </c:ext>
          </c:extLst>
        </c:ser>
        <c:ser>
          <c:idx val="57"/>
          <c:order val="57"/>
          <c:tx>
            <c:v>100%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Isóceles!$L$90:$L$91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Isóceles!$M$90:$M$91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E-DE40-400E-9EFF-FAAB6AE30E84}"/>
            </c:ext>
          </c:extLst>
        </c:ser>
        <c:ser>
          <c:idx val="58"/>
          <c:order val="58"/>
          <c:tx>
            <c:v>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16-40B0-A798-F637D578E2C2}"/>
                </c:ext>
              </c:extLst>
            </c:dLbl>
            <c:dLbl>
              <c:idx val="1"/>
              <c:layout>
                <c:manualLayout>
                  <c:x val="-5.0688078883756552E-2"/>
                  <c:y val="3.41394025604551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  <a:fld id="{5FC3DB2E-0B72-4065-AEE9-A03B9AE0F41A}" type="SERIESNAME">
                      <a:rPr lang="en-US"/>
                      <a:pPr/>
                      <a:t>[SERIES NAME]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716-40B0-A798-F637D578E2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Isóceles!$I$90:$I$91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Isóceles!$J$90:$J$91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F-DE40-400E-9EFF-FAAB6AE30E84}"/>
            </c:ext>
          </c:extLst>
        </c:ser>
        <c:ser>
          <c:idx val="59"/>
          <c:order val="59"/>
          <c:tx>
            <c:v>10%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Isóceles!$I$88:$I$89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Isóceles!$J$88:$J$89</c:f>
              <c:numCache>
                <c:formatCode>General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0-DE40-400E-9EFF-FAAB6AE30E84}"/>
            </c:ext>
          </c:extLst>
        </c:ser>
        <c:ser>
          <c:idx val="60"/>
          <c:order val="60"/>
          <c:tx>
            <c:v>20%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Isóceles!$I$86:$I$87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xVal>
          <c:yVal>
            <c:numRef>
              <c:f>Isóceles!$J$86:$J$87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1-DE40-400E-9EFF-FAAB6AE30E84}"/>
            </c:ext>
          </c:extLst>
        </c:ser>
        <c:ser>
          <c:idx val="61"/>
          <c:order val="61"/>
          <c:tx>
            <c:v>30%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Isóceles!$I$84:$I$85</c:f>
              <c:numCache>
                <c:formatCode>General</c:formatCode>
                <c:ptCount val="2"/>
                <c:pt idx="0">
                  <c:v>0</c:v>
                </c:pt>
                <c:pt idx="1">
                  <c:v>30</c:v>
                </c:pt>
              </c:numCache>
            </c:numRef>
          </c:xVal>
          <c:yVal>
            <c:numRef>
              <c:f>Isóceles!$J$84:$J$85</c:f>
              <c:numCache>
                <c:formatCode>General</c:formatCode>
                <c:ptCount val="2"/>
                <c:pt idx="0">
                  <c:v>30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2-DE40-400E-9EFF-FAAB6AE30E84}"/>
            </c:ext>
          </c:extLst>
        </c:ser>
        <c:ser>
          <c:idx val="62"/>
          <c:order val="62"/>
          <c:tx>
            <c:v>40%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Isóceles!$I$82:$I$83</c:f>
              <c:numCache>
                <c:formatCode>General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xVal>
          <c:yVal>
            <c:numRef>
              <c:f>Isóceles!$J$82:$J$83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3-DE40-400E-9EFF-FAAB6AE30E84}"/>
            </c:ext>
          </c:extLst>
        </c:ser>
        <c:ser>
          <c:idx val="63"/>
          <c:order val="63"/>
          <c:tx>
            <c:v>50%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Isóceles!$I$80:$I$81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xVal>
          <c:yVal>
            <c:numRef>
              <c:f>Isóceles!$J$80:$J$81</c:f>
              <c:numCache>
                <c:formatCode>General</c:formatCode>
                <c:ptCount val="2"/>
                <c:pt idx="0">
                  <c:v>50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4-DE40-400E-9EFF-FAAB6AE30E84}"/>
            </c:ext>
          </c:extLst>
        </c:ser>
        <c:ser>
          <c:idx val="64"/>
          <c:order val="64"/>
          <c:tx>
            <c:v>60%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Isóceles!$I$78:$I$79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xVal>
          <c:yVal>
            <c:numRef>
              <c:f>Isóceles!$J$78:$J$79</c:f>
              <c:numCache>
                <c:formatCode>General</c:formatCode>
                <c:ptCount val="2"/>
                <c:pt idx="0">
                  <c:v>60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5-DE40-400E-9EFF-FAAB6AE30E84}"/>
            </c:ext>
          </c:extLst>
        </c:ser>
        <c:ser>
          <c:idx val="65"/>
          <c:order val="65"/>
          <c:tx>
            <c:v>70%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Isóceles!$I$76:$I$77</c:f>
              <c:numCache>
                <c:formatCode>General</c:formatCode>
                <c:ptCount val="2"/>
                <c:pt idx="0">
                  <c:v>0</c:v>
                </c:pt>
                <c:pt idx="1">
                  <c:v>70</c:v>
                </c:pt>
              </c:numCache>
            </c:numRef>
          </c:xVal>
          <c:yVal>
            <c:numRef>
              <c:f>Isóceles!$J$76:$J$77</c:f>
              <c:numCache>
                <c:formatCode>General</c:formatCode>
                <c:ptCount val="2"/>
                <c:pt idx="0">
                  <c:v>70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6-DE40-400E-9EFF-FAAB6AE30E84}"/>
            </c:ext>
          </c:extLst>
        </c:ser>
        <c:ser>
          <c:idx val="66"/>
          <c:order val="66"/>
          <c:tx>
            <c:v>80%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Isóceles!$I$74:$I$75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Isóceles!$J$74:$J$75</c:f>
              <c:numCache>
                <c:formatCode>General</c:formatCode>
                <c:ptCount val="2"/>
                <c:pt idx="0">
                  <c:v>80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7-DE40-400E-9EFF-FAAB6AE30E84}"/>
            </c:ext>
          </c:extLst>
        </c:ser>
        <c:ser>
          <c:idx val="67"/>
          <c:order val="67"/>
          <c:tx>
            <c:v>90%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Isóceles!$I$72:$I$73</c:f>
              <c:numCache>
                <c:formatCode>General</c:formatCode>
                <c:ptCount val="2"/>
                <c:pt idx="0">
                  <c:v>0</c:v>
                </c:pt>
                <c:pt idx="1">
                  <c:v>90</c:v>
                </c:pt>
              </c:numCache>
            </c:numRef>
          </c:xVal>
          <c:yVal>
            <c:numRef>
              <c:f>Isóceles!$J$72:$J$73</c:f>
              <c:numCache>
                <c:formatCode>General</c:formatCode>
                <c:ptCount val="2"/>
                <c:pt idx="0">
                  <c:v>90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8-DE40-400E-9EFF-FAAB6AE30E84}"/>
            </c:ext>
          </c:extLst>
        </c:ser>
        <c:ser>
          <c:idx val="68"/>
          <c:order val="68"/>
          <c:tx>
            <c:v>100% B</c:v>
          </c:tx>
          <c:spPr>
            <a:ln w="127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Isóceles!$I$70:$I$71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Isóceles!$J$70:$J$71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9-DE40-400E-9EFF-FAAB6AE30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214864"/>
        <c:axId val="1732886416"/>
      </c:scatterChart>
      <c:valAx>
        <c:axId val="1572214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400"/>
                  <a:t>Composición de S [% m/m]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32886416"/>
        <c:crosses val="autoZero"/>
        <c:crossBetween val="midCat"/>
        <c:majorUnit val="10"/>
      </c:valAx>
      <c:valAx>
        <c:axId val="173288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400"/>
                  <a:t>Composición</a:t>
                </a:r>
                <a:r>
                  <a:rPr lang="es-AR" sz="1400" baseline="0"/>
                  <a:t> de A [%m/m]</a:t>
                </a:r>
                <a:endParaRPr lang="es-AR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72214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1563714110204E-2"/>
          <c:y val="1.6011644832605532E-2"/>
          <c:w val="0.9368093881881786"/>
          <c:h val="0.9240199887677795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Equilátero!$B$52</c:f>
              <c:strCache>
                <c:ptCount val="1"/>
                <c:pt idx="0">
                  <c:v>Lado AB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Equilátero!$E$55:$E$65</c:f>
              <c:numCache>
                <c:formatCode>0.0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39.999999999999993</c:v>
                </c:pt>
                <c:pt idx="9">
                  <c:v>44.999999999999993</c:v>
                </c:pt>
                <c:pt idx="10">
                  <c:v>49.999999999999986</c:v>
                </c:pt>
              </c:numCache>
            </c:numRef>
          </c:xVal>
          <c:yVal>
            <c:numRef>
              <c:f>Equilátero!$G$55:$G$65</c:f>
              <c:numCache>
                <c:formatCode>0.0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29.999999999999996</c:v>
                </c:pt>
                <c:pt idx="4">
                  <c:v>40</c:v>
                </c:pt>
                <c:pt idx="5">
                  <c:v>50</c:v>
                </c:pt>
                <c:pt idx="6">
                  <c:v>59.999999999999993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F2-425F-84D4-3E9DCD755EF4}"/>
            </c:ext>
          </c:extLst>
        </c:ser>
        <c:ser>
          <c:idx val="1"/>
          <c:order val="1"/>
          <c:tx>
            <c:strRef>
              <c:f>Equilátero!$J$52</c:f>
              <c:strCache>
                <c:ptCount val="1"/>
                <c:pt idx="0">
                  <c:v>Lado BS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Equilátero!$M$55:$M$65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Equilátero!$O$55:$O$65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F2-425F-84D4-3E9DCD755EF4}"/>
            </c:ext>
          </c:extLst>
        </c:ser>
        <c:ser>
          <c:idx val="2"/>
          <c:order val="2"/>
          <c:tx>
            <c:strRef>
              <c:f>Equilátero!$R$52</c:f>
              <c:strCache>
                <c:ptCount val="1"/>
                <c:pt idx="0">
                  <c:v>Lado AS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Equilátero!$U$55:$U$65</c:f>
              <c:numCache>
                <c:formatCode>0.0</c:formatCode>
                <c:ptCount val="11"/>
                <c:pt idx="0">
                  <c:v>100</c:v>
                </c:pt>
                <c:pt idx="1">
                  <c:v>95</c:v>
                </c:pt>
                <c:pt idx="2">
                  <c:v>90</c:v>
                </c:pt>
                <c:pt idx="3">
                  <c:v>85</c:v>
                </c:pt>
                <c:pt idx="4">
                  <c:v>80</c:v>
                </c:pt>
                <c:pt idx="5">
                  <c:v>75</c:v>
                </c:pt>
                <c:pt idx="6">
                  <c:v>70</c:v>
                </c:pt>
                <c:pt idx="7">
                  <c:v>65</c:v>
                </c:pt>
                <c:pt idx="8">
                  <c:v>59.999999999999993</c:v>
                </c:pt>
                <c:pt idx="9">
                  <c:v>54.999999999999993</c:v>
                </c:pt>
                <c:pt idx="10">
                  <c:v>49.999999999999986</c:v>
                </c:pt>
              </c:numCache>
            </c:numRef>
          </c:xVal>
          <c:yVal>
            <c:numRef>
              <c:f>Equilátero!$W$55:$W$65</c:f>
              <c:numCache>
                <c:formatCode>0.0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29.999999999999996</c:v>
                </c:pt>
                <c:pt idx="4">
                  <c:v>40</c:v>
                </c:pt>
                <c:pt idx="5">
                  <c:v>50</c:v>
                </c:pt>
                <c:pt idx="6">
                  <c:v>59.999999999999993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F2-425F-84D4-3E9DCD755EF4}"/>
            </c:ext>
          </c:extLst>
        </c:ser>
        <c:ser>
          <c:idx val="3"/>
          <c:order val="3"/>
          <c:tx>
            <c:v>Curva Refinado Transformada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x"/>
            <c:size val="12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Equilátero!$N$71:$N$80</c:f>
              <c:numCache>
                <c:formatCode>0.0</c:formatCode>
                <c:ptCount val="10"/>
                <c:pt idx="0">
                  <c:v>25.899999999999991</c:v>
                </c:pt>
                <c:pt idx="1">
                  <c:v>22</c:v>
                </c:pt>
                <c:pt idx="2">
                  <c:v>18.799999999999997</c:v>
                </c:pt>
                <c:pt idx="3">
                  <c:v>17</c:v>
                </c:pt>
                <c:pt idx="4">
                  <c:v>14.5</c:v>
                </c:pt>
                <c:pt idx="5">
                  <c:v>13.599999999999994</c:v>
                </c:pt>
                <c:pt idx="6">
                  <c:v>12.75</c:v>
                </c:pt>
                <c:pt idx="7">
                  <c:v>9.7000000000000028</c:v>
                </c:pt>
                <c:pt idx="8">
                  <c:v>6.5999999999999943</c:v>
                </c:pt>
                <c:pt idx="9">
                  <c:v>4.5</c:v>
                </c:pt>
              </c:numCache>
            </c:numRef>
          </c:xVal>
          <c:yVal>
            <c:numRef>
              <c:f>Equilátero!$P$71:$P$80</c:f>
              <c:numCache>
                <c:formatCode>0.0</c:formatCode>
                <c:ptCount val="10"/>
                <c:pt idx="0">
                  <c:v>27.8</c:v>
                </c:pt>
                <c:pt idx="1">
                  <c:v>26</c:v>
                </c:pt>
                <c:pt idx="2">
                  <c:v>22.4</c:v>
                </c:pt>
                <c:pt idx="3">
                  <c:v>20</c:v>
                </c:pt>
                <c:pt idx="4">
                  <c:v>16.600000000000001</c:v>
                </c:pt>
                <c:pt idx="5">
                  <c:v>14.999999999999998</c:v>
                </c:pt>
                <c:pt idx="6">
                  <c:v>13.5</c:v>
                </c:pt>
                <c:pt idx="7">
                  <c:v>9.4</c:v>
                </c:pt>
                <c:pt idx="8">
                  <c:v>4.8</c:v>
                </c:pt>
                <c:pt idx="9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0F2-425F-84D4-3E9DCD755EF4}"/>
            </c:ext>
          </c:extLst>
        </c:ser>
        <c:ser>
          <c:idx val="4"/>
          <c:order val="4"/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x"/>
            <c:size val="12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Equilátero!$V$71:$V$80</c:f>
              <c:numCache>
                <c:formatCode>General</c:formatCode>
                <c:ptCount val="10"/>
                <c:pt idx="0" formatCode="0.0">
                  <c:v>77.599999999999994</c:v>
                </c:pt>
                <c:pt idx="1">
                  <c:v>77.899999999999991</c:v>
                </c:pt>
                <c:pt idx="2">
                  <c:v>81.05</c:v>
                </c:pt>
                <c:pt idx="3">
                  <c:v>82.8</c:v>
                </c:pt>
                <c:pt idx="4">
                  <c:v>84.399999999999991</c:v>
                </c:pt>
                <c:pt idx="5">
                  <c:v>85.8</c:v>
                </c:pt>
                <c:pt idx="6">
                  <c:v>87.05</c:v>
                </c:pt>
                <c:pt idx="7">
                  <c:v>89</c:v>
                </c:pt>
                <c:pt idx="8">
                  <c:v>90.1</c:v>
                </c:pt>
                <c:pt idx="9">
                  <c:v>92.6</c:v>
                </c:pt>
              </c:numCache>
            </c:numRef>
          </c:xVal>
          <c:yVal>
            <c:numRef>
              <c:f>Equilátero!$X$71:$X$80</c:f>
              <c:numCache>
                <c:formatCode>General</c:formatCode>
                <c:ptCount val="10"/>
                <c:pt idx="0" formatCode="0.0">
                  <c:v>21.2</c:v>
                </c:pt>
                <c:pt idx="1">
                  <c:v>19.799999999999997</c:v>
                </c:pt>
                <c:pt idx="2">
                  <c:v>17.5</c:v>
                </c:pt>
                <c:pt idx="3">
                  <c:v>14.8</c:v>
                </c:pt>
                <c:pt idx="4">
                  <c:v>12.8</c:v>
                </c:pt>
                <c:pt idx="5">
                  <c:v>11</c:v>
                </c:pt>
                <c:pt idx="6">
                  <c:v>9.5</c:v>
                </c:pt>
                <c:pt idx="7">
                  <c:v>6</c:v>
                </c:pt>
                <c:pt idx="8">
                  <c:v>3.2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0F2-425F-84D4-3E9DCD755EF4}"/>
            </c:ext>
          </c:extLst>
        </c:ser>
        <c:ser>
          <c:idx val="5"/>
          <c:order val="5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Equilátero!$F$71:$F$72</c:f>
              <c:numCache>
                <c:formatCode>General</c:formatCode>
                <c:ptCount val="2"/>
                <c:pt idx="0">
                  <c:v>25.899999999999991</c:v>
                </c:pt>
                <c:pt idx="1">
                  <c:v>77.599999999999994</c:v>
                </c:pt>
              </c:numCache>
            </c:numRef>
          </c:xVal>
          <c:yVal>
            <c:numRef>
              <c:f>Equilátero!$H$71:$H$72</c:f>
              <c:numCache>
                <c:formatCode>General</c:formatCode>
                <c:ptCount val="2"/>
                <c:pt idx="0">
                  <c:v>27.8</c:v>
                </c:pt>
                <c:pt idx="1">
                  <c:v>21.2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0F2-425F-84D4-3E9DCD755EF4}"/>
            </c:ext>
          </c:extLst>
        </c:ser>
        <c:ser>
          <c:idx val="6"/>
          <c:order val="6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Equilátero!$F$73:$F$74</c:f>
              <c:numCache>
                <c:formatCode>General</c:formatCode>
                <c:ptCount val="2"/>
                <c:pt idx="0">
                  <c:v>22</c:v>
                </c:pt>
                <c:pt idx="1">
                  <c:v>77.899999999999991</c:v>
                </c:pt>
              </c:numCache>
            </c:numRef>
          </c:xVal>
          <c:yVal>
            <c:numRef>
              <c:f>Equilátero!$H$73:$H$74</c:f>
              <c:numCache>
                <c:formatCode>General</c:formatCode>
                <c:ptCount val="2"/>
                <c:pt idx="0">
                  <c:v>26</c:v>
                </c:pt>
                <c:pt idx="1">
                  <c:v>19.799999999999997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0F2-425F-84D4-3E9DCD755EF4}"/>
            </c:ext>
          </c:extLst>
        </c:ser>
        <c:ser>
          <c:idx val="7"/>
          <c:order val="7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Equilátero!$F$75:$F$76</c:f>
              <c:numCache>
                <c:formatCode>General</c:formatCode>
                <c:ptCount val="2"/>
                <c:pt idx="0">
                  <c:v>18.799999999999997</c:v>
                </c:pt>
                <c:pt idx="1">
                  <c:v>81.05</c:v>
                </c:pt>
              </c:numCache>
            </c:numRef>
          </c:xVal>
          <c:yVal>
            <c:numRef>
              <c:f>Equilátero!$H$75:$H$76</c:f>
              <c:numCache>
                <c:formatCode>General</c:formatCode>
                <c:ptCount val="2"/>
                <c:pt idx="0">
                  <c:v>22.4</c:v>
                </c:pt>
                <c:pt idx="1">
                  <c:v>17.5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0F2-425F-84D4-3E9DCD755EF4}"/>
            </c:ext>
          </c:extLst>
        </c:ser>
        <c:ser>
          <c:idx val="8"/>
          <c:order val="8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Equilátero!$F$77:$F$78</c:f>
              <c:numCache>
                <c:formatCode>General</c:formatCode>
                <c:ptCount val="2"/>
                <c:pt idx="0">
                  <c:v>17</c:v>
                </c:pt>
                <c:pt idx="1">
                  <c:v>82.8</c:v>
                </c:pt>
              </c:numCache>
            </c:numRef>
          </c:xVal>
          <c:yVal>
            <c:numRef>
              <c:f>Equilátero!$H$77:$H$78</c:f>
              <c:numCache>
                <c:formatCode>General</c:formatCode>
                <c:ptCount val="2"/>
                <c:pt idx="0">
                  <c:v>20</c:v>
                </c:pt>
                <c:pt idx="1">
                  <c:v>14.8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0F2-425F-84D4-3E9DCD755EF4}"/>
            </c:ext>
          </c:extLst>
        </c:ser>
        <c:ser>
          <c:idx val="9"/>
          <c:order val="9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Equilátero!$F$79:$F$80</c:f>
              <c:numCache>
                <c:formatCode>General</c:formatCode>
                <c:ptCount val="2"/>
                <c:pt idx="0">
                  <c:v>14.5</c:v>
                </c:pt>
                <c:pt idx="1">
                  <c:v>84.399999999999991</c:v>
                </c:pt>
              </c:numCache>
            </c:numRef>
          </c:xVal>
          <c:yVal>
            <c:numRef>
              <c:f>Equilátero!$H$79:$H$80</c:f>
              <c:numCache>
                <c:formatCode>General</c:formatCode>
                <c:ptCount val="2"/>
                <c:pt idx="0">
                  <c:v>16.600000000000001</c:v>
                </c:pt>
                <c:pt idx="1">
                  <c:v>12.8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0F2-425F-84D4-3E9DCD755EF4}"/>
            </c:ext>
          </c:extLst>
        </c:ser>
        <c:ser>
          <c:idx val="10"/>
          <c:order val="10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Equilátero!$F$81:$F$82</c:f>
              <c:numCache>
                <c:formatCode>General</c:formatCode>
                <c:ptCount val="2"/>
                <c:pt idx="0">
                  <c:v>13.599999999999994</c:v>
                </c:pt>
                <c:pt idx="1">
                  <c:v>85.8</c:v>
                </c:pt>
              </c:numCache>
            </c:numRef>
          </c:xVal>
          <c:yVal>
            <c:numRef>
              <c:f>Equilátero!$H$81:$H$82</c:f>
              <c:numCache>
                <c:formatCode>General</c:formatCode>
                <c:ptCount val="2"/>
                <c:pt idx="0">
                  <c:v>14.999999999999998</c:v>
                </c:pt>
                <c:pt idx="1">
                  <c:v>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0F2-425F-84D4-3E9DCD755EF4}"/>
            </c:ext>
          </c:extLst>
        </c:ser>
        <c:ser>
          <c:idx val="11"/>
          <c:order val="11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Equilátero!$F$83:$F$84</c:f>
              <c:numCache>
                <c:formatCode>General</c:formatCode>
                <c:ptCount val="2"/>
                <c:pt idx="0">
                  <c:v>12.75</c:v>
                </c:pt>
                <c:pt idx="1">
                  <c:v>87.05</c:v>
                </c:pt>
              </c:numCache>
            </c:numRef>
          </c:xVal>
          <c:yVal>
            <c:numRef>
              <c:f>Equilátero!$H$83:$H$84</c:f>
              <c:numCache>
                <c:formatCode>General</c:formatCode>
                <c:ptCount val="2"/>
                <c:pt idx="0">
                  <c:v>13.5</c:v>
                </c:pt>
                <c:pt idx="1">
                  <c:v>9.5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0F2-425F-84D4-3E9DCD755EF4}"/>
            </c:ext>
          </c:extLst>
        </c:ser>
        <c:ser>
          <c:idx val="12"/>
          <c:order val="12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Equilátero!$F$85:$F$86</c:f>
              <c:numCache>
                <c:formatCode>General</c:formatCode>
                <c:ptCount val="2"/>
                <c:pt idx="0">
                  <c:v>9.7000000000000028</c:v>
                </c:pt>
                <c:pt idx="1">
                  <c:v>89</c:v>
                </c:pt>
              </c:numCache>
            </c:numRef>
          </c:xVal>
          <c:yVal>
            <c:numRef>
              <c:f>Equilátero!$H$85:$H$86</c:f>
              <c:numCache>
                <c:formatCode>General</c:formatCode>
                <c:ptCount val="2"/>
                <c:pt idx="0">
                  <c:v>9.4</c:v>
                </c:pt>
                <c:pt idx="1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0F2-425F-84D4-3E9DCD755EF4}"/>
            </c:ext>
          </c:extLst>
        </c:ser>
        <c:ser>
          <c:idx val="13"/>
          <c:order val="13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Equilátero!$F$87:$F$88</c:f>
              <c:numCache>
                <c:formatCode>General</c:formatCode>
                <c:ptCount val="2"/>
                <c:pt idx="0">
                  <c:v>6.5999999999999943</c:v>
                </c:pt>
                <c:pt idx="1">
                  <c:v>90.1</c:v>
                </c:pt>
              </c:numCache>
            </c:numRef>
          </c:xVal>
          <c:yVal>
            <c:numRef>
              <c:f>Equilátero!$H$87:$H$88</c:f>
              <c:numCache>
                <c:formatCode>General</c:formatCode>
                <c:ptCount val="2"/>
                <c:pt idx="0">
                  <c:v>4.8</c:v>
                </c:pt>
                <c:pt idx="1">
                  <c:v>3.2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0F2-425F-84D4-3E9DCD755EF4}"/>
            </c:ext>
          </c:extLst>
        </c:ser>
        <c:ser>
          <c:idx val="14"/>
          <c:order val="14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Equilátero!$F$89:$F$90</c:f>
              <c:numCache>
                <c:formatCode>General</c:formatCode>
                <c:ptCount val="2"/>
                <c:pt idx="0">
                  <c:v>4.5</c:v>
                </c:pt>
                <c:pt idx="1">
                  <c:v>92.6</c:v>
                </c:pt>
              </c:numCache>
            </c:numRef>
          </c:xVal>
          <c:yVal>
            <c:numRef>
              <c:f>Equilátero!$H$89:$H$90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0F2-425F-84D4-3E9DCD755EF4}"/>
            </c:ext>
          </c:extLst>
        </c:ser>
        <c:ser>
          <c:idx val="15"/>
          <c:order val="15"/>
          <c:tx>
            <c:v>Punto Crítico</c:v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tar"/>
            <c:size val="12"/>
            <c:spPr>
              <a:noFill/>
              <a:ln w="1587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Equilátero!$N$85</c:f>
              <c:numCache>
                <c:formatCode>0.0</c:formatCode>
                <c:ptCount val="1"/>
                <c:pt idx="0">
                  <c:v>49.999999999999993</c:v>
                </c:pt>
              </c:numCache>
            </c:numRef>
          </c:xVal>
          <c:yVal>
            <c:numRef>
              <c:f>Equilátero!$P$85</c:f>
              <c:numCache>
                <c:formatCode>0.0</c:formatCode>
                <c:ptCount val="1"/>
                <c:pt idx="0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0F2-425F-84D4-3E9DCD755EF4}"/>
            </c:ext>
          </c:extLst>
        </c:ser>
        <c:ser>
          <c:idx val="16"/>
          <c:order val="16"/>
          <c:tx>
            <c:strRef>
              <c:f>Equilátero!$U$19</c:f>
              <c:strCache>
                <c:ptCount val="1"/>
                <c:pt idx="0">
                  <c:v>Ana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Equilátero!$AD$71</c:f>
              <c:numCache>
                <c:formatCode>0.0</c:formatCode>
                <c:ptCount val="1"/>
                <c:pt idx="0">
                  <c:v>87.5</c:v>
                </c:pt>
              </c:numCache>
            </c:numRef>
          </c:xVal>
          <c:yVal>
            <c:numRef>
              <c:f>Equilátero!$AF$71</c:f>
              <c:numCache>
                <c:formatCode>0.0</c:formatCode>
                <c:ptCount val="1"/>
                <c:pt idx="0">
                  <c:v>14.999999999999998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B0F2-425F-84D4-3E9DCD755EF4}"/>
            </c:ext>
          </c:extLst>
        </c:ser>
        <c:ser>
          <c:idx val="17"/>
          <c:order val="17"/>
          <c:tx>
            <c:strRef>
              <c:f>Equilátero!$U$20</c:f>
              <c:strCache>
                <c:ptCount val="1"/>
                <c:pt idx="0">
                  <c:v>Bautista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diamond"/>
              <c:size val="12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A53-4E74-BF0E-FD1DC4F152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Equilátero!$AD$72</c:f>
              <c:numCache>
                <c:formatCode>General</c:formatCode>
                <c:ptCount val="1"/>
                <c:pt idx="0">
                  <c:v>81</c:v>
                </c:pt>
              </c:numCache>
            </c:numRef>
          </c:xVal>
          <c:yVal>
            <c:numRef>
              <c:f>Equilátero!$AF$72</c:f>
              <c:numCache>
                <c:formatCode>0.00</c:formatCode>
                <c:ptCount val="1"/>
                <c:pt idx="0">
                  <c:v>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B0F2-425F-84D4-3E9DCD755EF4}"/>
            </c:ext>
          </c:extLst>
        </c:ser>
        <c:ser>
          <c:idx val="18"/>
          <c:order val="18"/>
          <c:tx>
            <c:strRef>
              <c:f>Equilátero!$U$21</c:f>
              <c:strCache>
                <c:ptCount val="1"/>
                <c:pt idx="0">
                  <c:v>Camila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Equilátero!$AD$73</c:f>
              <c:numCache>
                <c:formatCode>General</c:formatCode>
                <c:ptCount val="1"/>
                <c:pt idx="0">
                  <c:v>74.5</c:v>
                </c:pt>
              </c:numCache>
            </c:numRef>
          </c:xVal>
          <c:yVal>
            <c:numRef>
              <c:f>Equilátero!$AF$73</c:f>
              <c:numCache>
                <c:formatCode>General</c:formatCode>
                <c:ptCount val="1"/>
                <c:pt idx="0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B0F2-425F-84D4-3E9DCD755EF4}"/>
            </c:ext>
          </c:extLst>
        </c:ser>
        <c:ser>
          <c:idx val="19"/>
          <c:order val="19"/>
          <c:tx>
            <c:strRef>
              <c:f>Equilátero!$U$22</c:f>
              <c:strCache>
                <c:ptCount val="1"/>
                <c:pt idx="0">
                  <c:v>Daniel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Equilátero!$AD$74</c:f>
              <c:numCache>
                <c:formatCode>General</c:formatCode>
                <c:ptCount val="1"/>
                <c:pt idx="0">
                  <c:v>76.5</c:v>
                </c:pt>
              </c:numCache>
            </c:numRef>
          </c:xVal>
          <c:yVal>
            <c:numRef>
              <c:f>Equilátero!$AF$74</c:f>
              <c:numCache>
                <c:formatCode>General</c:formatCode>
                <c:ptCount val="1"/>
                <c:pt idx="0">
                  <c:v>36.999999999999993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B0F2-425F-84D4-3E9DCD755EF4}"/>
            </c:ext>
          </c:extLst>
        </c:ser>
        <c:ser>
          <c:idx val="20"/>
          <c:order val="20"/>
          <c:tx>
            <c:strRef>
              <c:f>Equilátero!$U$23</c:f>
              <c:strCache>
                <c:ptCount val="1"/>
                <c:pt idx="0">
                  <c:v>Enrique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Equilátero!$AD$75</c:f>
              <c:numCache>
                <c:formatCode>General</c:formatCode>
                <c:ptCount val="1"/>
                <c:pt idx="0">
                  <c:v>71.5</c:v>
                </c:pt>
              </c:numCache>
            </c:numRef>
          </c:xVal>
          <c:yVal>
            <c:numRef>
              <c:f>Equilátero!$AF$75</c:f>
              <c:numCache>
                <c:formatCode>General</c:formatCode>
                <c:ptCount val="1"/>
                <c:pt idx="0">
                  <c:v>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B0F2-425F-84D4-3E9DCD755EF4}"/>
            </c:ext>
          </c:extLst>
        </c:ser>
        <c:ser>
          <c:idx val="21"/>
          <c:order val="21"/>
          <c:tx>
            <c:strRef>
              <c:f>Equilátero!$U$24</c:f>
              <c:strCache>
                <c:ptCount val="1"/>
                <c:pt idx="0">
                  <c:v>Fernanda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Equilátero!$AD$76</c:f>
              <c:numCache>
                <c:formatCode>General</c:formatCode>
                <c:ptCount val="1"/>
                <c:pt idx="0">
                  <c:v>62.999999999999993</c:v>
                </c:pt>
              </c:numCache>
            </c:numRef>
          </c:xVal>
          <c:yVal>
            <c:numRef>
              <c:f>Equilátero!$AF$76</c:f>
              <c:numCache>
                <c:formatCode>General</c:formatCode>
                <c:ptCount val="1"/>
                <c:pt idx="0">
                  <c:v>57.999999999999993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B0F2-425F-84D4-3E9DCD755EF4}"/>
            </c:ext>
          </c:extLst>
        </c:ser>
        <c:ser>
          <c:idx val="22"/>
          <c:order val="22"/>
          <c:tx>
            <c:strRef>
              <c:f>Equilátero!$U$25</c:f>
              <c:strCache>
                <c:ptCount val="1"/>
                <c:pt idx="0">
                  <c:v>Gabriel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Equilátero!$AD$77</c:f>
              <c:numCache>
                <c:formatCode>General</c:formatCode>
                <c:ptCount val="1"/>
                <c:pt idx="0">
                  <c:v>62.999999999999993</c:v>
                </c:pt>
              </c:numCache>
            </c:numRef>
          </c:xVal>
          <c:yVal>
            <c:numRef>
              <c:f>Equilátero!$AF$77</c:f>
              <c:numCache>
                <c:formatCode>General</c:formatCode>
                <c:ptCount val="1"/>
                <c:pt idx="0">
                  <c:v>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B0F2-425F-84D4-3E9DCD755EF4}"/>
            </c:ext>
          </c:extLst>
        </c:ser>
        <c:ser>
          <c:idx val="23"/>
          <c:order val="23"/>
          <c:tx>
            <c:strRef>
              <c:f>Equilátero!$U$26</c:f>
              <c:strCache>
                <c:ptCount val="1"/>
                <c:pt idx="0">
                  <c:v>Hernán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Equilátero!$AD$78</c:f>
              <c:numCache>
                <c:formatCode>General</c:formatCode>
                <c:ptCount val="1"/>
                <c:pt idx="0">
                  <c:v>55.999999999999993</c:v>
                </c:pt>
              </c:numCache>
            </c:numRef>
          </c:xVal>
          <c:yVal>
            <c:numRef>
              <c:f>Equilátero!$AF$78</c:f>
              <c:numCache>
                <c:formatCode>General</c:formatCode>
                <c:ptCount val="1"/>
                <c:pt idx="0">
                  <c:v>78.000000000000014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B0F2-425F-84D4-3E9DCD755EF4}"/>
            </c:ext>
          </c:extLst>
        </c:ser>
        <c:ser>
          <c:idx val="24"/>
          <c:order val="24"/>
          <c:tx>
            <c:strRef>
              <c:f>Equilátero!$U$27</c:f>
              <c:strCache>
                <c:ptCount val="1"/>
                <c:pt idx="0">
                  <c:v>Irina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>
                    <a:alpha val="86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Equilátero!$AD$79</c:f>
              <c:numCache>
                <c:formatCode>General</c:formatCode>
                <c:ptCount val="1"/>
                <c:pt idx="0">
                  <c:v>53.499999999999993</c:v>
                </c:pt>
              </c:numCache>
            </c:numRef>
          </c:xVal>
          <c:yVal>
            <c:numRef>
              <c:f>Equilátero!$AF$79</c:f>
              <c:numCache>
                <c:formatCode>General</c:formatCode>
                <c:ptCount val="1"/>
                <c:pt idx="0">
                  <c:v>82.999999999999986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B0F2-425F-84D4-3E9DCD755EF4}"/>
            </c:ext>
          </c:extLst>
        </c:ser>
        <c:ser>
          <c:idx val="25"/>
          <c:order val="25"/>
          <c:tx>
            <c:strRef>
              <c:f>Equilátero!$U$28</c:f>
              <c:strCache>
                <c:ptCount val="1"/>
                <c:pt idx="0">
                  <c:v>Julieta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12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Equilátero!$AD$80</c:f>
              <c:numCache>
                <c:formatCode>General</c:formatCode>
                <c:ptCount val="1"/>
                <c:pt idx="0">
                  <c:v>51.999999999999993</c:v>
                </c:pt>
              </c:numCache>
            </c:numRef>
          </c:xVal>
          <c:yVal>
            <c:numRef>
              <c:f>Equilátero!$AF$80</c:f>
              <c:numCache>
                <c:formatCode>General</c:formatCode>
                <c:ptCount val="1"/>
                <c:pt idx="0">
                  <c:v>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B0F2-425F-84D4-3E9DCD755EF4}"/>
            </c:ext>
          </c:extLst>
        </c:ser>
        <c:ser>
          <c:idx val="26"/>
          <c:order val="26"/>
          <c:tx>
            <c:v>Puntos a Unir 1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Equilátero!$D$122:$D$123</c:f>
              <c:numCache>
                <c:formatCode>General</c:formatCode>
                <c:ptCount val="2"/>
                <c:pt idx="0">
                  <c:v>17</c:v>
                </c:pt>
                <c:pt idx="1">
                  <c:v>91</c:v>
                </c:pt>
              </c:numCache>
            </c:numRef>
          </c:xVal>
          <c:yVal>
            <c:numRef>
              <c:f>Equilátero!$F$122:$F$123</c:f>
              <c:numCache>
                <c:formatCode>General</c:formatCode>
                <c:ptCount val="2"/>
                <c:pt idx="0">
                  <c:v>10</c:v>
                </c:pt>
                <c:pt idx="1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B0F2-425F-84D4-3E9DCD755EF4}"/>
            </c:ext>
          </c:extLst>
        </c:ser>
        <c:ser>
          <c:idx val="27"/>
          <c:order val="27"/>
          <c:tx>
            <c:v>Puntos a Unir 2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Equilátero!$D$124:$D$125</c:f>
              <c:numCache>
                <c:formatCode>General</c:formatCode>
                <c:ptCount val="2"/>
                <c:pt idx="0">
                  <c:v>60</c:v>
                </c:pt>
                <c:pt idx="1">
                  <c:v>20</c:v>
                </c:pt>
              </c:numCache>
            </c:numRef>
          </c:xVal>
          <c:yVal>
            <c:numRef>
              <c:f>Equilátero!$F$124:$F$125</c:f>
              <c:numCache>
                <c:formatCode>General</c:formatCode>
                <c:ptCount val="2"/>
                <c:pt idx="0">
                  <c:v>20</c:v>
                </c:pt>
                <c:pt idx="1">
                  <c:v>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B0F2-425F-84D4-3E9DCD755EF4}"/>
            </c:ext>
          </c:extLst>
        </c:ser>
        <c:ser>
          <c:idx val="28"/>
          <c:order val="28"/>
          <c:tx>
            <c:v>Puntos a Unir 3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Equilátero!$D$126:$D$127</c:f>
              <c:numCache>
                <c:formatCode>General</c:formatCode>
                <c:ptCount val="2"/>
                <c:pt idx="0">
                  <c:v>17</c:v>
                </c:pt>
                <c:pt idx="1">
                  <c:v>33</c:v>
                </c:pt>
              </c:numCache>
            </c:numRef>
          </c:xVal>
          <c:yVal>
            <c:numRef>
              <c:f>Equilátero!$F$126:$F$127</c:f>
              <c:numCache>
                <c:formatCode>General</c:formatCode>
                <c:ptCount val="2"/>
                <c:pt idx="0">
                  <c:v>29.999999999999996</c:v>
                </c:pt>
                <c:pt idx="1">
                  <c:v>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B0F2-425F-84D4-3E9DCD755EF4}"/>
            </c:ext>
          </c:extLst>
        </c:ser>
        <c:ser>
          <c:idx val="29"/>
          <c:order val="29"/>
          <c:tx>
            <c:v>Puntos a Unir 4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Equilátero!$D$128:$D$129</c:f>
              <c:numCache>
                <c:formatCode>General</c:formatCode>
                <c:ptCount val="2"/>
                <c:pt idx="0">
                  <c:v>42</c:v>
                </c:pt>
                <c:pt idx="1">
                  <c:v>66</c:v>
                </c:pt>
              </c:numCache>
            </c:numRef>
          </c:xVal>
          <c:yVal>
            <c:numRef>
              <c:f>Equilátero!$F$128:$F$129</c:f>
              <c:numCache>
                <c:formatCode>General</c:formatCode>
                <c:ptCount val="2"/>
                <c:pt idx="0">
                  <c:v>40</c:v>
                </c:pt>
                <c:pt idx="1">
                  <c:v>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B0F2-425F-84D4-3E9DCD755EF4}"/>
            </c:ext>
          </c:extLst>
        </c:ser>
        <c:ser>
          <c:idx val="30"/>
          <c:order val="30"/>
          <c:tx>
            <c:v>Puntos a Unir 5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Equilátero!$D$130:$D$131</c:f>
              <c:numCache>
                <c:formatCode>General</c:formatCode>
                <c:ptCount val="2"/>
                <c:pt idx="0">
                  <c:v>37.999999999999993</c:v>
                </c:pt>
                <c:pt idx="1">
                  <c:v>27</c:v>
                </c:pt>
              </c:numCache>
            </c:numRef>
          </c:xVal>
          <c:yVal>
            <c:numRef>
              <c:f>Equilátero!$F$130:$F$131</c:f>
              <c:numCache>
                <c:formatCode>General</c:formatCode>
                <c:ptCount val="2"/>
                <c:pt idx="0">
                  <c:v>50</c:v>
                </c:pt>
                <c:pt idx="1">
                  <c:v>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B0F2-425F-84D4-3E9DCD755EF4}"/>
            </c:ext>
          </c:extLst>
        </c:ser>
        <c:ser>
          <c:idx val="31"/>
          <c:order val="31"/>
          <c:tx>
            <c:v>Puntos a Unir 6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Equilátero!$D$132:$D$133</c:f>
              <c:numCache>
                <c:formatCode>General</c:formatCode>
                <c:ptCount val="2"/>
                <c:pt idx="0">
                  <c:v>59.999999999999993</c:v>
                </c:pt>
                <c:pt idx="1">
                  <c:v>48.999999999999993</c:v>
                </c:pt>
              </c:numCache>
            </c:numRef>
          </c:xVal>
          <c:yVal>
            <c:numRef>
              <c:f>Equilátero!$F$132:$F$133</c:f>
              <c:numCache>
                <c:formatCode>General</c:formatCode>
                <c:ptCount val="2"/>
                <c:pt idx="0">
                  <c:v>59.999999999999993</c:v>
                </c:pt>
                <c:pt idx="1">
                  <c:v>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B0F2-425F-84D4-3E9DCD755EF4}"/>
            </c:ext>
          </c:extLst>
        </c:ser>
        <c:ser>
          <c:idx val="32"/>
          <c:order val="32"/>
          <c:tx>
            <c:v>Puntos a Unir 7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Equilátero!$D$134:$D$135</c:f>
              <c:numCache>
                <c:formatCode>General</c:formatCode>
                <c:ptCount val="2"/>
                <c:pt idx="0">
                  <c:v>40.999999999999993</c:v>
                </c:pt>
                <c:pt idx="1">
                  <c:v>51.999999999999993</c:v>
                </c:pt>
              </c:numCache>
            </c:numRef>
          </c:xVal>
          <c:yVal>
            <c:numRef>
              <c:f>Equilátero!$F$134:$F$135</c:f>
              <c:numCache>
                <c:formatCode>General</c:formatCode>
                <c:ptCount val="2"/>
                <c:pt idx="0">
                  <c:v>70</c:v>
                </c:pt>
                <c:pt idx="1">
                  <c:v>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B0F2-425F-84D4-3E9DCD755EF4}"/>
            </c:ext>
          </c:extLst>
        </c:ser>
        <c:ser>
          <c:idx val="33"/>
          <c:order val="33"/>
          <c:tx>
            <c:v>Puntos a Unir 8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Equilátero!$D$136:$D$137</c:f>
              <c:numCache>
                <c:formatCode>General</c:formatCode>
                <c:ptCount val="2"/>
                <c:pt idx="0">
                  <c:v>49.999999999999993</c:v>
                </c:pt>
                <c:pt idx="1">
                  <c:v>58.999999999999993</c:v>
                </c:pt>
              </c:numCache>
            </c:numRef>
          </c:xVal>
          <c:yVal>
            <c:numRef>
              <c:f>Equilátero!$F$136:$F$137</c:f>
              <c:numCache>
                <c:formatCode>General</c:formatCode>
                <c:ptCount val="2"/>
                <c:pt idx="0">
                  <c:v>80</c:v>
                </c:pt>
                <c:pt idx="1">
                  <c:v>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B0F2-425F-84D4-3E9DCD755EF4}"/>
            </c:ext>
          </c:extLst>
        </c:ser>
        <c:ser>
          <c:idx val="34"/>
          <c:order val="34"/>
          <c:tx>
            <c:v>Puntos a Unir 9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Equilátero!$D$138:$D$139</c:f>
              <c:numCache>
                <c:formatCode>General</c:formatCode>
                <c:ptCount val="2"/>
                <c:pt idx="0">
                  <c:v>50.499999999999993</c:v>
                </c:pt>
                <c:pt idx="1">
                  <c:v>53.999999999999993</c:v>
                </c:pt>
              </c:numCache>
            </c:numRef>
          </c:xVal>
          <c:yVal>
            <c:numRef>
              <c:f>Equilátero!$F$138:$F$139</c:f>
              <c:numCache>
                <c:formatCode>General</c:formatCode>
                <c:ptCount val="2"/>
                <c:pt idx="0">
                  <c:v>85</c:v>
                </c:pt>
                <c:pt idx="1">
                  <c:v>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B0F2-425F-84D4-3E9DCD755EF4}"/>
            </c:ext>
          </c:extLst>
        </c:ser>
        <c:ser>
          <c:idx val="35"/>
          <c:order val="35"/>
          <c:tx>
            <c:v>Puntos a Unir 10</c:v>
          </c:tx>
          <c:spPr>
            <a:ln w="19050" cap="rnd">
              <a:solidFill>
                <a:srgbClr val="7030A0"/>
              </a:solidFill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Equilátero!$D$140:$D$141</c:f>
              <c:numCache>
                <c:formatCode>General</c:formatCode>
                <c:ptCount val="2"/>
                <c:pt idx="0">
                  <c:v>61.999999999999986</c:v>
                </c:pt>
                <c:pt idx="1">
                  <c:v>98.999999999999986</c:v>
                </c:pt>
              </c:numCache>
            </c:numRef>
          </c:xVal>
          <c:yVal>
            <c:numRef>
              <c:f>Equilátero!$F$140:$F$141</c:f>
              <c:numCache>
                <c:formatCode>General</c:formatCode>
                <c:ptCount val="2"/>
                <c:pt idx="0">
                  <c:v>100</c:v>
                </c:pt>
                <c:pt idx="1">
                  <c:v>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B0F2-425F-84D4-3E9DCD755EF4}"/>
            </c:ext>
          </c:extLst>
        </c:ser>
        <c:ser>
          <c:idx val="36"/>
          <c:order val="36"/>
          <c:tx>
            <c:v>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Equilátero!$D$95:$D$96</c:f>
              <c:numCache>
                <c:formatCode>0.0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Equilátero!$F$95:$F$96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B0F2-425F-84D4-3E9DCD755EF4}"/>
            </c:ext>
          </c:extLst>
        </c:ser>
        <c:ser>
          <c:idx val="37"/>
          <c:order val="37"/>
          <c:tx>
            <c:v>10%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Equilátero!$D$97:$D$98</c:f>
              <c:numCache>
                <c:formatCode>0.0</c:formatCode>
                <c:ptCount val="2"/>
                <c:pt idx="0">
                  <c:v>5</c:v>
                </c:pt>
                <c:pt idx="1">
                  <c:v>95</c:v>
                </c:pt>
              </c:numCache>
            </c:numRef>
          </c:xVal>
          <c:yVal>
            <c:numRef>
              <c:f>Equilátero!$F$97:$F$98</c:f>
              <c:numCache>
                <c:formatCode>0.0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B0F2-425F-84D4-3E9DCD755EF4}"/>
            </c:ext>
          </c:extLst>
        </c:ser>
        <c:ser>
          <c:idx val="38"/>
          <c:order val="38"/>
          <c:tx>
            <c:v>20%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Equilátero!$D$99:$D$100</c:f>
              <c:numCache>
                <c:formatCode>0.0</c:formatCode>
                <c:ptCount val="2"/>
                <c:pt idx="0">
                  <c:v>10</c:v>
                </c:pt>
                <c:pt idx="1">
                  <c:v>90</c:v>
                </c:pt>
              </c:numCache>
            </c:numRef>
          </c:xVal>
          <c:yVal>
            <c:numRef>
              <c:f>Equilátero!$F$99:$F$100</c:f>
              <c:numCache>
                <c:formatCode>0.0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B0F2-425F-84D4-3E9DCD755EF4}"/>
            </c:ext>
          </c:extLst>
        </c:ser>
        <c:ser>
          <c:idx val="39"/>
          <c:order val="39"/>
          <c:tx>
            <c:v>30%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Equilátero!$D$101:$D$102</c:f>
              <c:numCache>
                <c:formatCode>0.0</c:formatCode>
                <c:ptCount val="2"/>
                <c:pt idx="0">
                  <c:v>15</c:v>
                </c:pt>
                <c:pt idx="1">
                  <c:v>85</c:v>
                </c:pt>
              </c:numCache>
            </c:numRef>
          </c:xVal>
          <c:yVal>
            <c:numRef>
              <c:f>Equilátero!$F$101:$F$102</c:f>
              <c:numCache>
                <c:formatCode>0.0</c:formatCode>
                <c:ptCount val="2"/>
                <c:pt idx="0">
                  <c:v>29.999999999999996</c:v>
                </c:pt>
                <c:pt idx="1">
                  <c:v>29.999999999999996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B0F2-425F-84D4-3E9DCD755EF4}"/>
            </c:ext>
          </c:extLst>
        </c:ser>
        <c:ser>
          <c:idx val="40"/>
          <c:order val="40"/>
          <c:tx>
            <c:v>40%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Equilátero!$D$103:$D$104</c:f>
              <c:numCache>
                <c:formatCode>0.0</c:formatCode>
                <c:ptCount val="2"/>
                <c:pt idx="0">
                  <c:v>20</c:v>
                </c:pt>
                <c:pt idx="1">
                  <c:v>80</c:v>
                </c:pt>
              </c:numCache>
            </c:numRef>
          </c:xVal>
          <c:yVal>
            <c:numRef>
              <c:f>Equilátero!$F$103:$F$104</c:f>
              <c:numCache>
                <c:formatCode>0.0</c:formatCode>
                <c:ptCount val="2"/>
                <c:pt idx="0">
                  <c:v>40</c:v>
                </c:pt>
                <c:pt idx="1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B0F2-425F-84D4-3E9DCD755EF4}"/>
            </c:ext>
          </c:extLst>
        </c:ser>
        <c:ser>
          <c:idx val="41"/>
          <c:order val="41"/>
          <c:tx>
            <c:v>50%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Equilátero!$D$105:$D$106</c:f>
              <c:numCache>
                <c:formatCode>0.0</c:formatCode>
                <c:ptCount val="2"/>
                <c:pt idx="0">
                  <c:v>25</c:v>
                </c:pt>
                <c:pt idx="1">
                  <c:v>75</c:v>
                </c:pt>
              </c:numCache>
            </c:numRef>
          </c:xVal>
          <c:yVal>
            <c:numRef>
              <c:f>Equilátero!$F$105:$F$106</c:f>
              <c:numCache>
                <c:formatCode>0.0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B0F2-425F-84D4-3E9DCD755EF4}"/>
            </c:ext>
          </c:extLst>
        </c:ser>
        <c:ser>
          <c:idx val="42"/>
          <c:order val="42"/>
          <c:tx>
            <c:v>60% A</c:v>
          </c:tx>
          <c:spPr>
            <a:ln w="127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Equilátero!$D$107:$D$108</c:f>
              <c:numCache>
                <c:formatCode>0.0</c:formatCode>
                <c:ptCount val="2"/>
                <c:pt idx="0">
                  <c:v>30</c:v>
                </c:pt>
                <c:pt idx="1">
                  <c:v>70</c:v>
                </c:pt>
              </c:numCache>
            </c:numRef>
          </c:xVal>
          <c:yVal>
            <c:numRef>
              <c:f>Equilátero!$F$107:$F$108</c:f>
              <c:numCache>
                <c:formatCode>0.0</c:formatCode>
                <c:ptCount val="2"/>
                <c:pt idx="0">
                  <c:v>59.999999999999993</c:v>
                </c:pt>
                <c:pt idx="1">
                  <c:v>59.999999999999993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B0F2-425F-84D4-3E9DCD755EF4}"/>
            </c:ext>
          </c:extLst>
        </c:ser>
        <c:ser>
          <c:idx val="43"/>
          <c:order val="43"/>
          <c:tx>
            <c:v>70%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Equilátero!$D$109:$D$110</c:f>
              <c:numCache>
                <c:formatCode>0.0</c:formatCode>
                <c:ptCount val="2"/>
                <c:pt idx="0">
                  <c:v>35</c:v>
                </c:pt>
                <c:pt idx="1">
                  <c:v>65</c:v>
                </c:pt>
              </c:numCache>
            </c:numRef>
          </c:xVal>
          <c:yVal>
            <c:numRef>
              <c:f>Equilátero!$F$109:$F$110</c:f>
              <c:numCache>
                <c:formatCode>0.0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B0F2-425F-84D4-3E9DCD755EF4}"/>
            </c:ext>
          </c:extLst>
        </c:ser>
        <c:ser>
          <c:idx val="44"/>
          <c:order val="44"/>
          <c:tx>
            <c:v>80%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Equilátero!$D$111:$D$112</c:f>
              <c:numCache>
                <c:formatCode>0.0</c:formatCode>
                <c:ptCount val="2"/>
                <c:pt idx="0">
                  <c:v>39.999999999999993</c:v>
                </c:pt>
                <c:pt idx="1">
                  <c:v>59.999999999999993</c:v>
                </c:pt>
              </c:numCache>
            </c:numRef>
          </c:xVal>
          <c:yVal>
            <c:numRef>
              <c:f>Equilátero!$F$111:$F$112</c:f>
              <c:numCache>
                <c:formatCode>0.0</c:formatCode>
                <c:ptCount val="2"/>
                <c:pt idx="0">
                  <c:v>80</c:v>
                </c:pt>
                <c:pt idx="1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B0F2-425F-84D4-3E9DCD755EF4}"/>
            </c:ext>
          </c:extLst>
        </c:ser>
        <c:ser>
          <c:idx val="45"/>
          <c:order val="45"/>
          <c:tx>
            <c:v>90%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Equilátero!$D$113:$D$114</c:f>
              <c:numCache>
                <c:formatCode>0.0</c:formatCode>
                <c:ptCount val="2"/>
                <c:pt idx="0">
                  <c:v>44.999999999999993</c:v>
                </c:pt>
                <c:pt idx="1">
                  <c:v>54.999999999999993</c:v>
                </c:pt>
              </c:numCache>
            </c:numRef>
          </c:xVal>
          <c:yVal>
            <c:numRef>
              <c:f>Equilátero!$F$113:$F$114</c:f>
              <c:numCache>
                <c:formatCode>0.0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B0F2-425F-84D4-3E9DCD755EF4}"/>
            </c:ext>
          </c:extLst>
        </c:ser>
        <c:ser>
          <c:idx val="46"/>
          <c:order val="46"/>
          <c:tx>
            <c:v>100% A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Equilátero!$D$115:$D$116</c:f>
              <c:numCache>
                <c:formatCode>0.0</c:formatCode>
                <c:ptCount val="2"/>
                <c:pt idx="0">
                  <c:v>49.999999999999986</c:v>
                </c:pt>
                <c:pt idx="1">
                  <c:v>49.999999999999986</c:v>
                </c:pt>
              </c:numCache>
            </c:numRef>
          </c:xVal>
          <c:yVal>
            <c:numRef>
              <c:f>Equilátero!$F$115:$F$116</c:f>
              <c:numCache>
                <c:formatCode>0.0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E-B0F2-425F-84D4-3E9DCD755EF4}"/>
            </c:ext>
          </c:extLst>
        </c:ser>
        <c:ser>
          <c:idx val="47"/>
          <c:order val="47"/>
          <c:tx>
            <c:v>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Equilátero!$K$95:$K$96</c:f>
              <c:numCache>
                <c:formatCode>0.0</c:formatCode>
                <c:ptCount val="2"/>
                <c:pt idx="0">
                  <c:v>0</c:v>
                </c:pt>
                <c:pt idx="1">
                  <c:v>49.999999999999986</c:v>
                </c:pt>
              </c:numCache>
            </c:numRef>
          </c:xVal>
          <c:yVal>
            <c:numRef>
              <c:f>Equilátero!$M$95:$M$96</c:f>
              <c:numCache>
                <c:formatCode>0.0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F-B0F2-425F-84D4-3E9DCD755EF4}"/>
            </c:ext>
          </c:extLst>
        </c:ser>
        <c:ser>
          <c:idx val="48"/>
          <c:order val="48"/>
          <c:tx>
            <c:v>10%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53-4E74-BF0E-FD1DC4F15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Equilátero!$K$97:$K$98</c:f>
              <c:numCache>
                <c:formatCode>0.0</c:formatCode>
                <c:ptCount val="2"/>
                <c:pt idx="0">
                  <c:v>10</c:v>
                </c:pt>
                <c:pt idx="1">
                  <c:v>54.999999999999993</c:v>
                </c:pt>
              </c:numCache>
            </c:numRef>
          </c:xVal>
          <c:yVal>
            <c:numRef>
              <c:f>Equilátero!$M$97:$M$98</c:f>
              <c:numCache>
                <c:formatCode>0.0</c:formatCode>
                <c:ptCount val="2"/>
                <c:pt idx="0">
                  <c:v>0</c:v>
                </c:pt>
                <c:pt idx="1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0-B0F2-425F-84D4-3E9DCD755EF4}"/>
            </c:ext>
          </c:extLst>
        </c:ser>
        <c:ser>
          <c:idx val="49"/>
          <c:order val="49"/>
          <c:tx>
            <c:v>20%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53-4E74-BF0E-FD1DC4F15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Equilátero!$K$99:$K$100</c:f>
              <c:numCache>
                <c:formatCode>0.0</c:formatCode>
                <c:ptCount val="2"/>
                <c:pt idx="0">
                  <c:v>20</c:v>
                </c:pt>
                <c:pt idx="1">
                  <c:v>59.999999999999993</c:v>
                </c:pt>
              </c:numCache>
            </c:numRef>
          </c:xVal>
          <c:yVal>
            <c:numRef>
              <c:f>Equilátero!$M$99:$M$100</c:f>
              <c:numCache>
                <c:formatCode>0.0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1-B0F2-425F-84D4-3E9DCD755EF4}"/>
            </c:ext>
          </c:extLst>
        </c:ser>
        <c:ser>
          <c:idx val="50"/>
          <c:order val="50"/>
          <c:tx>
            <c:v>30%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53-4E74-BF0E-FD1DC4F15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Equilátero!$K$101:$K$102</c:f>
              <c:numCache>
                <c:formatCode>0.0</c:formatCode>
                <c:ptCount val="2"/>
                <c:pt idx="0">
                  <c:v>30</c:v>
                </c:pt>
                <c:pt idx="1">
                  <c:v>65</c:v>
                </c:pt>
              </c:numCache>
            </c:numRef>
          </c:xVal>
          <c:yVal>
            <c:numRef>
              <c:f>Equilátero!$M$101:$M$102</c:f>
              <c:numCache>
                <c:formatCode>0.0</c:formatCode>
                <c:ptCount val="2"/>
                <c:pt idx="0">
                  <c:v>0</c:v>
                </c:pt>
                <c:pt idx="1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2-B0F2-425F-84D4-3E9DCD755EF4}"/>
            </c:ext>
          </c:extLst>
        </c:ser>
        <c:ser>
          <c:idx val="51"/>
          <c:order val="51"/>
          <c:tx>
            <c:v>40%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53-4E74-BF0E-FD1DC4F15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Equilátero!$K$103:$K$104</c:f>
              <c:numCache>
                <c:formatCode>0.0</c:formatCode>
                <c:ptCount val="2"/>
                <c:pt idx="0">
                  <c:v>40</c:v>
                </c:pt>
                <c:pt idx="1">
                  <c:v>70</c:v>
                </c:pt>
              </c:numCache>
            </c:numRef>
          </c:xVal>
          <c:yVal>
            <c:numRef>
              <c:f>Equilátero!$M$103:$M$104</c:f>
              <c:numCache>
                <c:formatCode>0.0</c:formatCode>
                <c:ptCount val="2"/>
                <c:pt idx="0">
                  <c:v>0</c:v>
                </c:pt>
                <c:pt idx="1">
                  <c:v>59.999999999999993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B0F2-425F-84D4-3E9DCD755EF4}"/>
            </c:ext>
          </c:extLst>
        </c:ser>
        <c:ser>
          <c:idx val="52"/>
          <c:order val="52"/>
          <c:tx>
            <c:v>50%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53-4E74-BF0E-FD1DC4F15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Equilátero!$K$105:$K$106</c:f>
              <c:numCache>
                <c:formatCode>0.0</c:formatCode>
                <c:ptCount val="2"/>
                <c:pt idx="0">
                  <c:v>50</c:v>
                </c:pt>
                <c:pt idx="1">
                  <c:v>75</c:v>
                </c:pt>
              </c:numCache>
            </c:numRef>
          </c:xVal>
          <c:yVal>
            <c:numRef>
              <c:f>Equilátero!$M$105:$M$106</c:f>
              <c:numCache>
                <c:formatCode>0.0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B0F2-425F-84D4-3E9DCD755EF4}"/>
            </c:ext>
          </c:extLst>
        </c:ser>
        <c:ser>
          <c:idx val="53"/>
          <c:order val="53"/>
          <c:tx>
            <c:v>60%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53-4E74-BF0E-FD1DC4F15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Equilátero!$K$107:$K$108</c:f>
              <c:numCache>
                <c:formatCode>0.0</c:formatCode>
                <c:ptCount val="2"/>
                <c:pt idx="0">
                  <c:v>60</c:v>
                </c:pt>
                <c:pt idx="1">
                  <c:v>80</c:v>
                </c:pt>
              </c:numCache>
            </c:numRef>
          </c:xVal>
          <c:yVal>
            <c:numRef>
              <c:f>Equilátero!$M$107:$M$108</c:f>
              <c:numCache>
                <c:formatCode>0.0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5-B0F2-425F-84D4-3E9DCD755EF4}"/>
            </c:ext>
          </c:extLst>
        </c:ser>
        <c:ser>
          <c:idx val="54"/>
          <c:order val="54"/>
          <c:tx>
            <c:v>70%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53-4E74-BF0E-FD1DC4F15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Equilátero!$K$109:$K$110</c:f>
              <c:numCache>
                <c:formatCode>0.0</c:formatCode>
                <c:ptCount val="2"/>
                <c:pt idx="0">
                  <c:v>70</c:v>
                </c:pt>
                <c:pt idx="1">
                  <c:v>85</c:v>
                </c:pt>
              </c:numCache>
            </c:numRef>
          </c:xVal>
          <c:yVal>
            <c:numRef>
              <c:f>Equilátero!$M$109:$M$110</c:f>
              <c:numCache>
                <c:formatCode>0.0</c:formatCode>
                <c:ptCount val="2"/>
                <c:pt idx="0">
                  <c:v>0</c:v>
                </c:pt>
                <c:pt idx="1">
                  <c:v>29.999999999999996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B0F2-425F-84D4-3E9DCD755EF4}"/>
            </c:ext>
          </c:extLst>
        </c:ser>
        <c:ser>
          <c:idx val="55"/>
          <c:order val="55"/>
          <c:tx>
            <c:v>80%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53-4E74-BF0E-FD1DC4F15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Equilátero!$K$111:$K$112</c:f>
              <c:numCache>
                <c:formatCode>0.0</c:formatCode>
                <c:ptCount val="2"/>
                <c:pt idx="0">
                  <c:v>80</c:v>
                </c:pt>
                <c:pt idx="1">
                  <c:v>90</c:v>
                </c:pt>
              </c:numCache>
            </c:numRef>
          </c:xVal>
          <c:yVal>
            <c:numRef>
              <c:f>Equilátero!$M$111:$M$112</c:f>
              <c:numCache>
                <c:formatCode>0.0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7-B0F2-425F-84D4-3E9DCD755EF4}"/>
            </c:ext>
          </c:extLst>
        </c:ser>
        <c:ser>
          <c:idx val="56"/>
          <c:order val="56"/>
          <c:tx>
            <c:v>90%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53-4E74-BF0E-FD1DC4F15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Equilátero!$K$113:$K$114</c:f>
              <c:numCache>
                <c:formatCode>0.0</c:formatCode>
                <c:ptCount val="2"/>
                <c:pt idx="0">
                  <c:v>90</c:v>
                </c:pt>
                <c:pt idx="1">
                  <c:v>95</c:v>
                </c:pt>
              </c:numCache>
            </c:numRef>
          </c:xVal>
          <c:yVal>
            <c:numRef>
              <c:f>Equilátero!$M$113:$M$114</c:f>
              <c:numCache>
                <c:formatCode>0.0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8-B0F2-425F-84D4-3E9DCD755EF4}"/>
            </c:ext>
          </c:extLst>
        </c:ser>
        <c:ser>
          <c:idx val="57"/>
          <c:order val="57"/>
          <c:tx>
            <c:v>100% S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Equilátero!$K$115:$K$116</c:f>
              <c:numCache>
                <c:formatCode>0.0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Equilátero!$M$115:$M$116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9-B0F2-425F-84D4-3E9DCD755EF4}"/>
            </c:ext>
          </c:extLst>
        </c:ser>
        <c:ser>
          <c:idx val="58"/>
          <c:order val="58"/>
          <c:tx>
            <c:v>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Equilátero!$R$115:$R$116</c:f>
              <c:numCache>
                <c:formatCode>General</c:formatCode>
                <c:ptCount val="2"/>
                <c:pt idx="0">
                  <c:v>49.999999999999986</c:v>
                </c:pt>
                <c:pt idx="1">
                  <c:v>100</c:v>
                </c:pt>
              </c:numCache>
            </c:numRef>
          </c:xVal>
          <c:yVal>
            <c:numRef>
              <c:f>Equilátero!$T$115:$T$116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A-B0F2-425F-84D4-3E9DCD755EF4}"/>
            </c:ext>
          </c:extLst>
        </c:ser>
        <c:ser>
          <c:idx val="59"/>
          <c:order val="59"/>
          <c:tx>
            <c:v>10%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83-4AF0-8795-277C8F31B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Equilátero!$R$113:$R$114</c:f>
              <c:numCache>
                <c:formatCode>General</c:formatCode>
                <c:ptCount val="2"/>
                <c:pt idx="0">
                  <c:v>44.999999999999993</c:v>
                </c:pt>
                <c:pt idx="1">
                  <c:v>90</c:v>
                </c:pt>
              </c:numCache>
            </c:numRef>
          </c:xVal>
          <c:yVal>
            <c:numRef>
              <c:f>Equilátero!$T$113:$T$114</c:f>
              <c:numCache>
                <c:formatCode>General</c:formatCode>
                <c:ptCount val="2"/>
                <c:pt idx="0">
                  <c:v>90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B-B0F2-425F-84D4-3E9DCD755EF4}"/>
            </c:ext>
          </c:extLst>
        </c:ser>
        <c:ser>
          <c:idx val="60"/>
          <c:order val="60"/>
          <c:tx>
            <c:v>20%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83-4AF0-8795-277C8F31B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Equilátero!$R$111:$R$112</c:f>
              <c:numCache>
                <c:formatCode>General</c:formatCode>
                <c:ptCount val="2"/>
                <c:pt idx="0">
                  <c:v>39.999999999999993</c:v>
                </c:pt>
                <c:pt idx="1">
                  <c:v>80</c:v>
                </c:pt>
              </c:numCache>
            </c:numRef>
          </c:xVal>
          <c:yVal>
            <c:numRef>
              <c:f>Equilátero!$T$111:$T$112</c:f>
              <c:numCache>
                <c:formatCode>General</c:formatCode>
                <c:ptCount val="2"/>
                <c:pt idx="0">
                  <c:v>80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C-B0F2-425F-84D4-3E9DCD755EF4}"/>
            </c:ext>
          </c:extLst>
        </c:ser>
        <c:ser>
          <c:idx val="61"/>
          <c:order val="61"/>
          <c:tx>
            <c:v>30%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83-4AF0-8795-277C8F31B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Equilátero!$R$109:$R$110</c:f>
              <c:numCache>
                <c:formatCode>General</c:formatCode>
                <c:ptCount val="2"/>
                <c:pt idx="0">
                  <c:v>35</c:v>
                </c:pt>
                <c:pt idx="1">
                  <c:v>70</c:v>
                </c:pt>
              </c:numCache>
            </c:numRef>
          </c:xVal>
          <c:yVal>
            <c:numRef>
              <c:f>Equilátero!$T$109:$T$110</c:f>
              <c:numCache>
                <c:formatCode>General</c:formatCode>
                <c:ptCount val="2"/>
                <c:pt idx="0">
                  <c:v>70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D-B0F2-425F-84D4-3E9DCD755EF4}"/>
            </c:ext>
          </c:extLst>
        </c:ser>
        <c:ser>
          <c:idx val="62"/>
          <c:order val="62"/>
          <c:tx>
            <c:v>40%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83-4AF0-8795-277C8F31B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Equilátero!$R$107:$R$108</c:f>
              <c:numCache>
                <c:formatCode>General</c:formatCode>
                <c:ptCount val="2"/>
                <c:pt idx="0">
                  <c:v>30</c:v>
                </c:pt>
                <c:pt idx="1">
                  <c:v>60</c:v>
                </c:pt>
              </c:numCache>
            </c:numRef>
          </c:xVal>
          <c:yVal>
            <c:numRef>
              <c:f>Equilátero!$T$107:$T$108</c:f>
              <c:numCache>
                <c:formatCode>General</c:formatCode>
                <c:ptCount val="2"/>
                <c:pt idx="0">
                  <c:v>59.999999999999993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E-B0F2-425F-84D4-3E9DCD755EF4}"/>
            </c:ext>
          </c:extLst>
        </c:ser>
        <c:ser>
          <c:idx val="63"/>
          <c:order val="63"/>
          <c:tx>
            <c:v>50%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83-4AF0-8795-277C8F31B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Equilátero!$R$105:$R$106</c:f>
              <c:numCache>
                <c:formatCode>General</c:formatCode>
                <c:ptCount val="2"/>
                <c:pt idx="0">
                  <c:v>25</c:v>
                </c:pt>
                <c:pt idx="1">
                  <c:v>50</c:v>
                </c:pt>
              </c:numCache>
            </c:numRef>
          </c:xVal>
          <c:yVal>
            <c:numRef>
              <c:f>Equilátero!$T$105:$T$106</c:f>
              <c:numCache>
                <c:formatCode>General</c:formatCode>
                <c:ptCount val="2"/>
                <c:pt idx="0">
                  <c:v>50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F-B0F2-425F-84D4-3E9DCD755EF4}"/>
            </c:ext>
          </c:extLst>
        </c:ser>
        <c:ser>
          <c:idx val="64"/>
          <c:order val="64"/>
          <c:tx>
            <c:v>60%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83-4AF0-8795-277C8F31B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Equilátero!$R$103:$R$104</c:f>
              <c:numCache>
                <c:formatCode>General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xVal>
          <c:yVal>
            <c:numRef>
              <c:f>Equilátero!$T$103:$T$104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0-B0F2-425F-84D4-3E9DCD755EF4}"/>
            </c:ext>
          </c:extLst>
        </c:ser>
        <c:ser>
          <c:idx val="65"/>
          <c:order val="65"/>
          <c:tx>
            <c:v>70%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83-4AF0-8795-277C8F31B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Equilátero!$R$101:$R$102</c:f>
              <c:numCache>
                <c:formatCode>General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Equilátero!$T$101:$T$102</c:f>
              <c:numCache>
                <c:formatCode>General</c:formatCode>
                <c:ptCount val="2"/>
                <c:pt idx="0">
                  <c:v>29.999999999999996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1-B0F2-425F-84D4-3E9DCD755EF4}"/>
            </c:ext>
          </c:extLst>
        </c:ser>
        <c:ser>
          <c:idx val="66"/>
          <c:order val="66"/>
          <c:tx>
            <c:v>80%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83-4AF0-8795-277C8F31B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Equilátero!$R$99:$R$100</c:f>
              <c:numCache>
                <c:formatCode>General</c:formatCode>
                <c:ptCount val="2"/>
                <c:pt idx="0">
                  <c:v>10</c:v>
                </c:pt>
                <c:pt idx="1">
                  <c:v>20</c:v>
                </c:pt>
              </c:numCache>
            </c:numRef>
          </c:xVal>
          <c:yVal>
            <c:numRef>
              <c:f>Equilátero!$T$99:$T$100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2-B0F2-425F-84D4-3E9DCD755EF4}"/>
            </c:ext>
          </c:extLst>
        </c:ser>
        <c:ser>
          <c:idx val="67"/>
          <c:order val="67"/>
          <c:tx>
            <c:v>90% B</c:v>
          </c:tx>
          <c:spPr>
            <a:ln w="12700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83-4AF0-8795-277C8F31B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Equilátero!$R$97:$R$98</c:f>
              <c:numCache>
                <c:formatCode>General</c:formatCode>
                <c:ptCount val="2"/>
                <c:pt idx="0">
                  <c:v>5</c:v>
                </c:pt>
                <c:pt idx="1">
                  <c:v>10</c:v>
                </c:pt>
              </c:numCache>
            </c:numRef>
          </c:xVal>
          <c:yVal>
            <c:numRef>
              <c:f>Equilátero!$T$97:$T$98</c:f>
              <c:numCache>
                <c:formatCode>General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3-B0F2-425F-84D4-3E9DCD755EF4}"/>
            </c:ext>
          </c:extLst>
        </c:ser>
        <c:ser>
          <c:idx val="68"/>
          <c:order val="68"/>
          <c:tx>
            <c:v>100% B</c:v>
          </c:tx>
          <c:spPr>
            <a:ln w="127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83-4AF0-8795-277C8F31BA21}"/>
                </c:ext>
              </c:extLst>
            </c:dLbl>
            <c:dLbl>
              <c:idx val="1"/>
              <c:layout>
                <c:manualLayout>
                  <c:x val="-5.3252882591423717E-2"/>
                  <c:y val="2.801833899564844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83-4AF0-8795-277C8F31B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Equilátero!$R$95:$R$96</c:f>
              <c:numCache>
                <c:formatCode>General</c:formatCode>
                <c:ptCount val="2"/>
                <c:pt idx="0" formatCode="0.0">
                  <c:v>0</c:v>
                </c:pt>
                <c:pt idx="1">
                  <c:v>0</c:v>
                </c:pt>
              </c:numCache>
            </c:numRef>
          </c:xVal>
          <c:yVal>
            <c:numRef>
              <c:f>Equilátero!$T$95:$T$96</c:f>
              <c:numCache>
                <c:formatCode>General</c:formatCode>
                <c:ptCount val="2"/>
                <c:pt idx="0" formatCode="0.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4-B0F2-425F-84D4-3E9DCD755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214864"/>
        <c:axId val="1732886416"/>
      </c:scatterChart>
      <c:valAx>
        <c:axId val="15722148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732886416"/>
        <c:crosses val="autoZero"/>
        <c:crossBetween val="midCat"/>
        <c:majorUnit val="10"/>
      </c:valAx>
      <c:valAx>
        <c:axId val="173288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400"/>
                  <a:t>Composición</a:t>
                </a:r>
                <a:r>
                  <a:rPr lang="es-AR" sz="1400" baseline="0"/>
                  <a:t> de A [%m/m]</a:t>
                </a:r>
                <a:endParaRPr lang="es-AR" sz="1400"/>
              </a:p>
            </c:rich>
          </c:tx>
          <c:layout>
            <c:manualLayout>
              <c:xMode val="edge"/>
              <c:yMode val="edge"/>
              <c:x val="5.1339495959339121E-2"/>
              <c:y val="0.3535991597145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72214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647700</xdr:colOff>
      <xdr:row>48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6659F84-89A6-472E-8A99-23D445B6F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647700</xdr:colOff>
      <xdr:row>48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7633D1-32AB-4C2A-A0E6-75E9DD596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581891</xdr:colOff>
      <xdr:row>0</xdr:row>
      <xdr:rowOff>124692</xdr:rowOff>
    </xdr:from>
    <xdr:to>
      <xdr:col>6</xdr:col>
      <xdr:colOff>568037</xdr:colOff>
      <xdr:row>11</xdr:row>
      <xdr:rowOff>83128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3FC2E4-31DD-4A51-88DB-70CAD53D5BF1}"/>
            </a:ext>
          </a:extLst>
        </xdr:cNvPr>
        <xdr:cNvSpPr txBox="1"/>
      </xdr:nvSpPr>
      <xdr:spPr>
        <a:xfrm>
          <a:off x="581891" y="124692"/>
          <a:ext cx="3893128" cy="1981200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r>
            <a:rPr lang="es-AR" sz="2400" b="0" i="0" u="none" strike="noStrike" kern="1200" spc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Diagrama Ternario Equilátero. Extracción Líquido - Líquido</a:t>
          </a:r>
        </a:p>
        <a:p>
          <a:pPr algn="l" rtl="0"/>
          <a:r>
            <a:rPr lang="es-AR" sz="2400" b="0" i="0" u="none" strike="noStrike" kern="1200" spc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Operaciones Unitarias de Transferencia de Materia</a:t>
          </a:r>
        </a:p>
        <a:p>
          <a:pPr algn="l" rtl="0"/>
          <a:r>
            <a:rPr lang="es-AR" sz="2400" b="0" i="0" u="none" strike="noStrike" kern="1200" spc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76.52 (UBA)</a:t>
          </a:r>
        </a:p>
        <a:p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B093-8481-4A84-A916-6AAD651F4687}">
  <dimension ref="B2:O23"/>
  <sheetViews>
    <sheetView showGridLines="0" tabSelected="1" workbookViewId="0"/>
  </sheetViews>
  <sheetFormatPr defaultRowHeight="12.6" x14ac:dyDescent="0.2"/>
  <cols>
    <col min="2" max="2" width="12.6328125" bestFit="1" customWidth="1"/>
    <col min="5" max="5" width="8.7265625" style="183"/>
  </cols>
  <sheetData>
    <row r="2" spans="2:15" x14ac:dyDescent="0.2">
      <c r="B2" s="218" t="s">
        <v>63</v>
      </c>
      <c r="C2" s="216"/>
      <c r="D2" s="216"/>
      <c r="E2" s="219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2:15" x14ac:dyDescent="0.2">
      <c r="B3" s="216"/>
      <c r="C3" s="216" t="s">
        <v>51</v>
      </c>
      <c r="D3" s="216"/>
      <c r="E3" s="219"/>
      <c r="F3" s="216"/>
      <c r="G3" s="216"/>
      <c r="H3" s="216"/>
      <c r="I3" s="216"/>
      <c r="J3" s="216"/>
      <c r="K3" s="216"/>
      <c r="L3" s="216"/>
      <c r="M3" s="216"/>
      <c r="N3" s="216"/>
      <c r="O3" s="216"/>
    </row>
    <row r="4" spans="2:15" x14ac:dyDescent="0.2">
      <c r="B4" s="216"/>
      <c r="C4" s="216" t="s">
        <v>66</v>
      </c>
      <c r="D4" s="216"/>
      <c r="E4" s="219"/>
      <c r="F4" s="216"/>
      <c r="G4" s="216"/>
      <c r="H4" s="216"/>
      <c r="I4" s="216"/>
      <c r="J4" s="216"/>
      <c r="K4" s="216"/>
      <c r="L4" s="216"/>
      <c r="M4" s="216"/>
      <c r="N4" s="216"/>
      <c r="O4" s="216"/>
    </row>
    <row r="5" spans="2:15" x14ac:dyDescent="0.2">
      <c r="B5" s="216"/>
      <c r="C5" s="216" t="s">
        <v>52</v>
      </c>
      <c r="D5" s="216"/>
      <c r="E5" s="219"/>
      <c r="F5" s="216"/>
      <c r="G5" s="216"/>
      <c r="H5" s="216"/>
      <c r="I5" s="216"/>
      <c r="J5" s="216"/>
      <c r="K5" s="216"/>
      <c r="L5" s="216"/>
      <c r="M5" s="216"/>
      <c r="N5" s="216"/>
      <c r="O5" s="216"/>
    </row>
    <row r="6" spans="2:15" x14ac:dyDescent="0.2">
      <c r="B6" s="216"/>
      <c r="C6" s="216"/>
      <c r="D6" s="216"/>
      <c r="E6" s="219"/>
      <c r="F6" s="216"/>
      <c r="G6" s="216"/>
      <c r="H6" s="216"/>
      <c r="I6" s="216"/>
      <c r="J6" s="216"/>
      <c r="K6" s="216"/>
      <c r="L6" s="216"/>
      <c r="M6" s="216"/>
      <c r="N6" s="216"/>
      <c r="O6" s="216"/>
    </row>
    <row r="7" spans="2:15" x14ac:dyDescent="0.2">
      <c r="B7" s="216"/>
      <c r="C7" s="217" t="s">
        <v>65</v>
      </c>
      <c r="D7" s="216"/>
      <c r="E7" s="219"/>
      <c r="F7" s="216"/>
      <c r="G7" s="216"/>
      <c r="H7" s="216"/>
      <c r="I7" s="216"/>
      <c r="J7" s="216"/>
      <c r="K7" s="216"/>
      <c r="L7" s="216"/>
      <c r="M7" s="216"/>
      <c r="N7" s="216"/>
      <c r="O7" s="216"/>
    </row>
    <row r="8" spans="2:15" x14ac:dyDescent="0.2">
      <c r="B8" s="216"/>
      <c r="C8" s="216" t="s">
        <v>53</v>
      </c>
      <c r="D8" s="216"/>
      <c r="E8" s="219"/>
      <c r="F8" s="216"/>
      <c r="G8" s="216"/>
      <c r="H8" s="216"/>
      <c r="I8" s="216"/>
      <c r="J8" s="216"/>
      <c r="K8" s="216"/>
      <c r="L8" s="216"/>
      <c r="M8" s="216"/>
      <c r="N8" s="216"/>
      <c r="O8" s="216"/>
    </row>
    <row r="9" spans="2:15" x14ac:dyDescent="0.2">
      <c r="B9" s="216"/>
      <c r="C9" s="216" t="s">
        <v>55</v>
      </c>
      <c r="D9" s="216"/>
      <c r="E9" s="219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2:15" x14ac:dyDescent="0.2">
      <c r="B10" s="216"/>
      <c r="C10" s="216" t="s">
        <v>54</v>
      </c>
      <c r="D10" s="216"/>
      <c r="E10" s="219"/>
      <c r="F10" s="216"/>
      <c r="G10" s="216"/>
      <c r="H10" s="216"/>
      <c r="I10" s="216"/>
      <c r="J10" s="216"/>
      <c r="K10" s="216"/>
      <c r="L10" s="216"/>
      <c r="M10" s="216"/>
      <c r="N10" s="216"/>
      <c r="O10" s="216"/>
    </row>
    <row r="11" spans="2:15" x14ac:dyDescent="0.2">
      <c r="B11" s="216"/>
      <c r="C11" s="216" t="s">
        <v>55</v>
      </c>
      <c r="D11" s="216"/>
      <c r="E11" s="219"/>
      <c r="F11" s="216"/>
      <c r="G11" s="216"/>
      <c r="H11" s="216"/>
      <c r="I11" s="216"/>
      <c r="J11" s="216"/>
      <c r="K11" s="216"/>
      <c r="L11" s="216"/>
      <c r="M11" s="216"/>
      <c r="N11" s="216"/>
      <c r="O11" s="216"/>
    </row>
    <row r="12" spans="2:15" x14ac:dyDescent="0.2">
      <c r="B12" s="216"/>
      <c r="C12" s="216"/>
      <c r="D12" s="216"/>
      <c r="E12" s="219"/>
      <c r="F12" s="216"/>
      <c r="G12" s="216"/>
      <c r="H12" s="216"/>
      <c r="I12" s="216"/>
      <c r="J12" s="216"/>
      <c r="K12" s="216"/>
      <c r="L12" s="216"/>
      <c r="M12" s="216"/>
      <c r="N12" s="216"/>
      <c r="O12" s="216"/>
    </row>
    <row r="13" spans="2:15" x14ac:dyDescent="0.2">
      <c r="B13" s="216"/>
      <c r="C13" s="216" t="s">
        <v>56</v>
      </c>
      <c r="D13" s="216"/>
      <c r="E13" s="219"/>
      <c r="F13" s="216"/>
      <c r="G13" s="216"/>
      <c r="H13" s="216"/>
      <c r="I13" s="216"/>
      <c r="J13" s="216"/>
      <c r="K13" s="216"/>
      <c r="L13" s="216"/>
      <c r="M13" s="216"/>
      <c r="N13" s="216"/>
      <c r="O13" s="216"/>
    </row>
    <row r="14" spans="2:15" x14ac:dyDescent="0.2">
      <c r="B14" s="216"/>
      <c r="C14" s="216" t="s">
        <v>57</v>
      </c>
      <c r="D14" s="216"/>
      <c r="E14" s="219"/>
      <c r="F14" s="216"/>
      <c r="G14" s="216"/>
      <c r="H14" s="216"/>
      <c r="I14" s="216"/>
      <c r="J14" s="216"/>
      <c r="K14" s="216"/>
      <c r="L14" s="216"/>
      <c r="M14" s="216"/>
      <c r="N14" s="216"/>
      <c r="O14" s="216"/>
    </row>
    <row r="15" spans="2:15" x14ac:dyDescent="0.2">
      <c r="B15" s="216"/>
      <c r="C15" s="216"/>
      <c r="D15" s="216"/>
      <c r="E15" s="219"/>
      <c r="F15" s="216"/>
      <c r="G15" s="216"/>
      <c r="H15" s="216"/>
      <c r="I15" s="216"/>
      <c r="J15" s="216"/>
      <c r="K15" s="216"/>
      <c r="L15" s="216"/>
      <c r="M15" s="216"/>
      <c r="N15" s="216"/>
      <c r="O15" s="216"/>
    </row>
    <row r="16" spans="2:15" x14ac:dyDescent="0.2">
      <c r="B16" s="216"/>
      <c r="C16" s="216" t="s">
        <v>58</v>
      </c>
      <c r="D16" s="216"/>
      <c r="E16" s="219"/>
      <c r="F16" s="216"/>
      <c r="G16" s="216"/>
      <c r="H16" s="216"/>
      <c r="I16" s="216"/>
      <c r="J16" s="216"/>
      <c r="K16" s="216"/>
      <c r="L16" s="216"/>
      <c r="M16" s="216"/>
      <c r="N16" s="216"/>
      <c r="O16" s="216"/>
    </row>
    <row r="17" spans="2:15" x14ac:dyDescent="0.2">
      <c r="B17" s="216"/>
      <c r="C17" s="216" t="s">
        <v>64</v>
      </c>
      <c r="D17" s="216"/>
      <c r="E17" s="219"/>
      <c r="F17" s="216"/>
      <c r="G17" s="216"/>
      <c r="H17" s="216"/>
      <c r="I17" s="216"/>
      <c r="J17" s="216"/>
      <c r="K17" s="216"/>
      <c r="L17" s="216"/>
      <c r="M17" s="216"/>
      <c r="N17" s="216"/>
      <c r="O17" s="216"/>
    </row>
    <row r="18" spans="2:15" x14ac:dyDescent="0.2">
      <c r="B18" s="216"/>
      <c r="C18" s="216"/>
      <c r="D18" s="216"/>
      <c r="E18" s="219"/>
      <c r="F18" s="216"/>
      <c r="G18" s="216"/>
      <c r="H18" s="216"/>
      <c r="I18" s="216"/>
      <c r="J18" s="216"/>
      <c r="K18" s="216"/>
      <c r="L18" s="216"/>
      <c r="M18" s="216"/>
      <c r="N18" s="216"/>
      <c r="O18" s="216"/>
    </row>
    <row r="19" spans="2:15" x14ac:dyDescent="0.2">
      <c r="B19" s="216"/>
      <c r="C19" s="216" t="s">
        <v>59</v>
      </c>
      <c r="D19" s="216"/>
      <c r="E19" s="219"/>
      <c r="F19" s="216"/>
      <c r="G19" s="216"/>
      <c r="H19" s="216"/>
      <c r="I19" s="216"/>
      <c r="J19" s="216"/>
      <c r="K19" s="216"/>
      <c r="L19" s="216"/>
      <c r="M19" s="216"/>
      <c r="N19" s="216"/>
      <c r="O19" s="216"/>
    </row>
    <row r="20" spans="2:15" x14ac:dyDescent="0.2">
      <c r="B20" s="216"/>
      <c r="C20" s="216" t="s">
        <v>60</v>
      </c>
      <c r="D20" s="216"/>
      <c r="E20" s="219"/>
      <c r="F20" s="216"/>
      <c r="G20" s="216"/>
      <c r="H20" s="216"/>
      <c r="I20" s="216"/>
      <c r="J20" s="216"/>
      <c r="K20" s="216"/>
      <c r="L20" s="216"/>
      <c r="M20" s="216"/>
      <c r="N20" s="216"/>
      <c r="O20" s="216"/>
    </row>
    <row r="21" spans="2:15" x14ac:dyDescent="0.2">
      <c r="B21" s="216"/>
      <c r="C21" s="216" t="s">
        <v>61</v>
      </c>
      <c r="D21" s="216"/>
      <c r="E21" s="219"/>
      <c r="F21" s="216"/>
      <c r="G21" s="216"/>
      <c r="H21" s="216"/>
      <c r="I21" s="216"/>
      <c r="J21" s="216"/>
      <c r="K21" s="216"/>
      <c r="L21" s="216"/>
      <c r="M21" s="216"/>
      <c r="N21" s="216"/>
      <c r="O21" s="216"/>
    </row>
    <row r="22" spans="2:15" x14ac:dyDescent="0.2">
      <c r="B22" s="216"/>
      <c r="C22" s="216"/>
      <c r="D22" s="216"/>
      <c r="E22" s="219"/>
      <c r="F22" s="216"/>
      <c r="G22" s="216"/>
      <c r="H22" s="216"/>
      <c r="I22" s="216"/>
      <c r="J22" s="216"/>
      <c r="K22" s="216"/>
      <c r="L22" s="216"/>
      <c r="M22" s="216"/>
      <c r="N22" s="216"/>
      <c r="O22" s="216"/>
    </row>
    <row r="23" spans="2:15" x14ac:dyDescent="0.2">
      <c r="B23" s="216"/>
      <c r="C23" s="216"/>
      <c r="D23" s="216"/>
      <c r="E23" s="219"/>
      <c r="F23" s="216"/>
      <c r="G23" s="216"/>
      <c r="H23" s="216"/>
      <c r="I23" s="216"/>
      <c r="J23" s="217" t="s">
        <v>62</v>
      </c>
      <c r="K23" s="217"/>
      <c r="L23" s="216"/>
      <c r="M23" s="216"/>
      <c r="N23" s="216"/>
      <c r="O23" s="2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BE17-3C74-41B7-B1DC-8171E1E2DA8D}">
  <sheetPr codeName="Sheet23"/>
  <dimension ref="A1:DU199"/>
  <sheetViews>
    <sheetView showGridLines="0" zoomScale="60" zoomScaleNormal="60" workbookViewId="0">
      <selection activeCell="AB20" sqref="AB20"/>
    </sheetView>
  </sheetViews>
  <sheetFormatPr defaultColWidth="7.08984375" defaultRowHeight="14.4" x14ac:dyDescent="0.3"/>
  <cols>
    <col min="1" max="2" width="7.81640625" style="1" customWidth="1"/>
    <col min="3" max="3" width="7.81640625" style="2" customWidth="1"/>
    <col min="4" max="7" width="7.81640625" style="1" customWidth="1"/>
    <col min="8" max="20" width="7.81640625" style="3" customWidth="1"/>
    <col min="21" max="21" width="8.453125" style="3" bestFit="1" customWidth="1"/>
    <col min="22" max="23" width="7.08984375" style="3" customWidth="1"/>
    <col min="24" max="25" width="9" style="3" customWidth="1"/>
    <col min="26" max="26" width="9.90625" style="3" bestFit="1" customWidth="1"/>
    <col min="27" max="28" width="7.08984375" style="3" customWidth="1"/>
    <col min="29" max="30" width="9" style="3" bestFit="1" customWidth="1"/>
    <col min="31" max="31" width="9.90625" style="3" bestFit="1" customWidth="1"/>
    <col min="32" max="119" width="7.08984375" style="3" customWidth="1"/>
    <col min="120" max="16384" width="7.08984375" style="5"/>
  </cols>
  <sheetData>
    <row r="1" spans="1:125" ht="15" thickBot="1" x14ac:dyDescent="0.35">
      <c r="D1" s="2"/>
      <c r="E1" s="2"/>
      <c r="F1" s="2"/>
      <c r="G1" s="2"/>
      <c r="H1" s="2"/>
      <c r="I1" s="2"/>
      <c r="J1" s="1"/>
      <c r="K1" s="1"/>
      <c r="L1" s="1"/>
      <c r="M1" s="1"/>
      <c r="R1" s="4"/>
      <c r="S1" s="4"/>
      <c r="DP1" s="3"/>
      <c r="DQ1" s="3"/>
      <c r="DR1" s="3"/>
      <c r="DS1" s="3"/>
      <c r="DT1" s="3"/>
      <c r="DU1" s="3"/>
    </row>
    <row r="2" spans="1:125" ht="15" thickBot="1" x14ac:dyDescent="0.35">
      <c r="D2" s="2"/>
      <c r="E2" s="2"/>
      <c r="F2" s="2"/>
      <c r="G2" s="2"/>
      <c r="H2" s="2"/>
      <c r="I2" s="2"/>
      <c r="J2" s="1"/>
      <c r="K2" s="1"/>
      <c r="L2" s="1"/>
      <c r="M2" s="1"/>
      <c r="N2" s="14"/>
      <c r="O2" s="14"/>
      <c r="U2" s="28" t="s">
        <v>0</v>
      </c>
      <c r="V2" s="16" t="s">
        <v>1</v>
      </c>
      <c r="W2" s="28" t="s">
        <v>5</v>
      </c>
      <c r="X2" s="22"/>
      <c r="Z2" s="28" t="s">
        <v>0</v>
      </c>
      <c r="AA2" s="16" t="s">
        <v>1</v>
      </c>
      <c r="AB2" s="28" t="s">
        <v>5</v>
      </c>
      <c r="AC2" s="6"/>
      <c r="DP2" s="3"/>
      <c r="DQ2" s="3"/>
      <c r="DR2" s="3"/>
      <c r="DS2" s="3"/>
      <c r="DT2" s="3"/>
      <c r="DU2" s="3"/>
    </row>
    <row r="3" spans="1:125" ht="15" thickBot="1" x14ac:dyDescent="0.35">
      <c r="A3" s="7"/>
      <c r="B3" s="7"/>
      <c r="C3" s="8"/>
      <c r="D3" s="8"/>
      <c r="E3" s="8"/>
      <c r="F3" s="8"/>
      <c r="G3" s="8"/>
      <c r="H3" s="8"/>
      <c r="I3" s="8"/>
      <c r="J3" s="1"/>
      <c r="K3" s="1"/>
      <c r="L3" s="1"/>
      <c r="M3" s="1"/>
      <c r="U3" s="222" t="s">
        <v>4</v>
      </c>
      <c r="V3" s="223"/>
      <c r="W3" s="224"/>
      <c r="X3" s="23" t="s">
        <v>8</v>
      </c>
      <c r="Z3" s="225" t="s">
        <v>6</v>
      </c>
      <c r="AA3" s="226"/>
      <c r="AB3" s="227"/>
      <c r="AC3" s="23" t="s">
        <v>8</v>
      </c>
      <c r="AD3" s="11"/>
      <c r="AE3" s="11"/>
      <c r="AF3" s="11"/>
      <c r="DP3" s="3"/>
      <c r="DQ3" s="3"/>
      <c r="DR3" s="3"/>
      <c r="DS3" s="3"/>
      <c r="DT3" s="3"/>
      <c r="DU3" s="3"/>
    </row>
    <row r="4" spans="1:125" x14ac:dyDescent="0.3">
      <c r="A4" s="7"/>
      <c r="B4" s="7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2"/>
      <c r="O4" s="12"/>
      <c r="U4" s="29" t="s">
        <v>15</v>
      </c>
      <c r="V4" s="29" t="s">
        <v>15</v>
      </c>
      <c r="W4" s="29" t="s">
        <v>15</v>
      </c>
      <c r="X4" s="29" t="s">
        <v>15</v>
      </c>
      <c r="Z4" s="29" t="s">
        <v>15</v>
      </c>
      <c r="AA4" s="29" t="s">
        <v>15</v>
      </c>
      <c r="AB4" s="29" t="s">
        <v>15</v>
      </c>
      <c r="AC4" s="29" t="s">
        <v>15</v>
      </c>
      <c r="AD4" s="11"/>
      <c r="AE4" s="11"/>
      <c r="AF4" s="11"/>
      <c r="DP4" s="3"/>
      <c r="DQ4" s="3"/>
      <c r="DR4" s="3"/>
      <c r="DS4" s="3"/>
      <c r="DT4" s="3"/>
      <c r="DU4" s="3"/>
    </row>
    <row r="5" spans="1:125" x14ac:dyDescent="0.3">
      <c r="A5" s="7"/>
      <c r="B5" s="7"/>
      <c r="C5" s="8"/>
      <c r="D5" s="8"/>
      <c r="E5" s="8"/>
      <c r="F5" s="8"/>
      <c r="G5" s="8"/>
      <c r="H5" s="8"/>
      <c r="I5" s="8"/>
      <c r="J5" s="1"/>
      <c r="K5" s="1"/>
      <c r="L5" s="1"/>
      <c r="M5" s="1"/>
      <c r="N5" s="12"/>
      <c r="O5" s="12"/>
      <c r="U5" s="30">
        <v>27.8</v>
      </c>
      <c r="V5" s="15">
        <f t="shared" ref="V5:V14" si="0">100-W5-U5</f>
        <v>60.2</v>
      </c>
      <c r="W5" s="30">
        <v>12</v>
      </c>
      <c r="X5" s="24">
        <f t="shared" ref="X5:X14" si="1">100-SUM(U5:W5)</f>
        <v>0</v>
      </c>
      <c r="Z5" s="30">
        <v>21.2</v>
      </c>
      <c r="AA5" s="15">
        <f>100-AB5-Z5</f>
        <v>11.8</v>
      </c>
      <c r="AB5" s="30">
        <v>67</v>
      </c>
      <c r="AC5" s="24">
        <f t="shared" ref="AC5:AC14" si="2">100-SUM(Z5:AB5)</f>
        <v>0</v>
      </c>
      <c r="AD5" s="11"/>
      <c r="AE5" s="11"/>
      <c r="AF5" s="11"/>
      <c r="DP5" s="3"/>
      <c r="DQ5" s="3"/>
      <c r="DR5" s="3"/>
      <c r="DS5" s="3"/>
      <c r="DT5" s="3"/>
      <c r="DU5" s="3"/>
    </row>
    <row r="6" spans="1:125" x14ac:dyDescent="0.3">
      <c r="A6" s="7"/>
      <c r="B6" s="7"/>
      <c r="C6" s="8"/>
      <c r="D6" s="8"/>
      <c r="E6" s="8"/>
      <c r="F6" s="8"/>
      <c r="G6" s="8"/>
      <c r="H6" s="8"/>
      <c r="I6" s="8"/>
      <c r="J6" s="1"/>
      <c r="K6" s="1"/>
      <c r="L6" s="1"/>
      <c r="M6" s="1"/>
      <c r="N6" s="12"/>
      <c r="O6" s="12"/>
      <c r="U6" s="30">
        <v>26</v>
      </c>
      <c r="V6" s="15">
        <f t="shared" si="0"/>
        <v>65</v>
      </c>
      <c r="W6" s="30">
        <v>9</v>
      </c>
      <c r="X6" s="24">
        <f t="shared" si="1"/>
        <v>0</v>
      </c>
      <c r="Z6" s="30">
        <v>19.8</v>
      </c>
      <c r="AA6" s="15">
        <f>100-AB6-Z6</f>
        <v>12.2</v>
      </c>
      <c r="AB6" s="30">
        <v>68</v>
      </c>
      <c r="AC6" s="24">
        <f t="shared" si="2"/>
        <v>0</v>
      </c>
      <c r="AD6" s="11"/>
      <c r="AE6" s="11"/>
      <c r="AF6" s="11"/>
      <c r="DP6" s="3"/>
      <c r="DQ6" s="3"/>
      <c r="DR6" s="3"/>
      <c r="DS6" s="3"/>
      <c r="DT6" s="3"/>
      <c r="DU6" s="3"/>
    </row>
    <row r="7" spans="1:125" x14ac:dyDescent="0.3">
      <c r="A7" s="7"/>
      <c r="B7" s="7"/>
      <c r="C7" s="8"/>
      <c r="D7" s="8"/>
      <c r="E7" s="8"/>
      <c r="F7" s="8"/>
      <c r="G7" s="8"/>
      <c r="H7" s="8"/>
      <c r="I7" s="8"/>
      <c r="J7" s="1"/>
      <c r="K7" s="1"/>
      <c r="L7" s="1"/>
      <c r="M7" s="1"/>
      <c r="N7" s="12"/>
      <c r="O7" s="12"/>
      <c r="U7" s="30">
        <v>22.4</v>
      </c>
      <c r="V7" s="15">
        <f t="shared" si="0"/>
        <v>70</v>
      </c>
      <c r="W7" s="30">
        <v>7.6</v>
      </c>
      <c r="X7" s="24">
        <f t="shared" si="1"/>
        <v>0</v>
      </c>
      <c r="Z7" s="30">
        <v>17.5</v>
      </c>
      <c r="AA7" s="15">
        <f>100-AB7-Z7</f>
        <v>10.200000000000003</v>
      </c>
      <c r="AB7" s="30">
        <v>72.3</v>
      </c>
      <c r="AC7" s="24">
        <f t="shared" si="2"/>
        <v>0</v>
      </c>
      <c r="AD7" s="11"/>
      <c r="AE7" s="11"/>
      <c r="AF7" s="11"/>
      <c r="DP7" s="3"/>
      <c r="DQ7" s="3"/>
      <c r="DR7" s="3"/>
      <c r="DS7" s="3"/>
      <c r="DT7" s="3"/>
      <c r="DU7" s="3"/>
    </row>
    <row r="8" spans="1:125" x14ac:dyDescent="0.3">
      <c r="A8" s="7"/>
      <c r="B8" s="7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2"/>
      <c r="O8" s="12"/>
      <c r="U8" s="30">
        <v>20</v>
      </c>
      <c r="V8" s="15">
        <f t="shared" si="0"/>
        <v>73</v>
      </c>
      <c r="W8" s="30">
        <v>7</v>
      </c>
      <c r="X8" s="24">
        <f t="shared" si="1"/>
        <v>0</v>
      </c>
      <c r="Z8" s="30">
        <v>14.8</v>
      </c>
      <c r="AA8" s="15">
        <f>100-AB8-Z8</f>
        <v>9.7999999999999936</v>
      </c>
      <c r="AB8" s="30">
        <v>75.400000000000006</v>
      </c>
      <c r="AC8" s="24">
        <f t="shared" si="2"/>
        <v>0</v>
      </c>
      <c r="AD8" s="11"/>
      <c r="AE8" s="11"/>
      <c r="AF8" s="11"/>
      <c r="DP8" s="3"/>
      <c r="DQ8" s="3"/>
      <c r="DR8" s="3"/>
      <c r="DS8" s="3"/>
      <c r="DT8" s="3"/>
      <c r="DU8" s="3"/>
    </row>
    <row r="9" spans="1:125" x14ac:dyDescent="0.3">
      <c r="A9" s="7"/>
      <c r="B9" s="7"/>
      <c r="C9" s="8"/>
      <c r="D9" s="8"/>
      <c r="E9" s="8"/>
      <c r="F9" s="8"/>
      <c r="G9" s="8"/>
      <c r="H9" s="8"/>
      <c r="I9" s="8"/>
      <c r="J9" s="1"/>
      <c r="K9" s="1"/>
      <c r="L9" s="1"/>
      <c r="M9" s="1"/>
      <c r="N9" s="12"/>
      <c r="O9" s="12"/>
      <c r="U9" s="30">
        <v>16.600000000000001</v>
      </c>
      <c r="V9" s="15">
        <f t="shared" si="0"/>
        <v>77.199999999999989</v>
      </c>
      <c r="W9" s="30">
        <v>6.2</v>
      </c>
      <c r="X9" s="24">
        <f t="shared" si="1"/>
        <v>0</v>
      </c>
      <c r="Z9" s="30">
        <v>12.8</v>
      </c>
      <c r="AA9" s="15">
        <f>100-AB9-Z9</f>
        <v>9.1999999999999993</v>
      </c>
      <c r="AB9" s="30">
        <v>78</v>
      </c>
      <c r="AC9" s="24">
        <f t="shared" si="2"/>
        <v>0</v>
      </c>
      <c r="AD9" s="11"/>
      <c r="AE9" s="11"/>
      <c r="AF9" s="11"/>
      <c r="DP9" s="3"/>
      <c r="DQ9" s="3"/>
      <c r="DR9" s="3"/>
      <c r="DS9" s="3"/>
      <c r="DT9" s="3"/>
      <c r="DU9" s="3"/>
    </row>
    <row r="10" spans="1:125" x14ac:dyDescent="0.3">
      <c r="A10" s="7"/>
      <c r="B10" s="7"/>
      <c r="C10" s="8"/>
      <c r="D10" s="8"/>
      <c r="E10" s="8"/>
      <c r="F10" s="8"/>
      <c r="G10" s="8"/>
      <c r="H10" s="8"/>
      <c r="I10" s="8"/>
      <c r="J10" s="1"/>
      <c r="K10" s="1"/>
      <c r="L10" s="1"/>
      <c r="M10" s="1"/>
      <c r="N10" s="12"/>
      <c r="O10" s="12"/>
      <c r="U10" s="30">
        <v>15</v>
      </c>
      <c r="V10" s="15">
        <f t="shared" si="0"/>
        <v>78.900000000000006</v>
      </c>
      <c r="W10" s="30">
        <v>6.1</v>
      </c>
      <c r="X10" s="24">
        <f t="shared" si="1"/>
        <v>0</v>
      </c>
      <c r="Z10" s="30">
        <v>11</v>
      </c>
      <c r="AA10" s="15">
        <v>8.6999999999999993</v>
      </c>
      <c r="AB10" s="30">
        <v>80.3</v>
      </c>
      <c r="AC10" s="24">
        <f t="shared" si="2"/>
        <v>0</v>
      </c>
      <c r="AD10" s="11"/>
      <c r="AE10" s="11"/>
      <c r="AF10" s="11"/>
      <c r="DP10" s="3"/>
      <c r="DQ10" s="3"/>
      <c r="DR10" s="3"/>
      <c r="DS10" s="3"/>
      <c r="DT10" s="3"/>
      <c r="DU10" s="3"/>
    </row>
    <row r="11" spans="1:125" x14ac:dyDescent="0.3">
      <c r="A11" s="7"/>
      <c r="B11" s="7"/>
      <c r="C11" s="8"/>
      <c r="D11" s="8"/>
      <c r="E11" s="8"/>
      <c r="F11" s="8"/>
      <c r="G11" s="8"/>
      <c r="H11" s="8"/>
      <c r="I11" s="8"/>
      <c r="J11" s="1"/>
      <c r="K11" s="1"/>
      <c r="L11" s="1"/>
      <c r="M11" s="1"/>
      <c r="N11" s="12"/>
      <c r="O11" s="12"/>
      <c r="U11" s="30">
        <v>13.5</v>
      </c>
      <c r="V11" s="15">
        <f t="shared" si="0"/>
        <v>80.5</v>
      </c>
      <c r="W11" s="30">
        <v>6</v>
      </c>
      <c r="X11" s="24">
        <f t="shared" si="1"/>
        <v>0</v>
      </c>
      <c r="Z11" s="30">
        <v>9.5</v>
      </c>
      <c r="AA11" s="15">
        <f>100-AB11-Z11</f>
        <v>8.2000000000000028</v>
      </c>
      <c r="AB11" s="30">
        <v>82.3</v>
      </c>
      <c r="AC11" s="24">
        <f t="shared" si="2"/>
        <v>0</v>
      </c>
      <c r="AD11" s="11"/>
      <c r="AE11" s="11"/>
      <c r="AF11" s="11"/>
      <c r="DP11" s="3"/>
      <c r="DQ11" s="3"/>
      <c r="DR11" s="3"/>
      <c r="DS11" s="3"/>
      <c r="DT11" s="3"/>
      <c r="DU11" s="3"/>
    </row>
    <row r="12" spans="1:125" x14ac:dyDescent="0.3">
      <c r="A12" s="7"/>
      <c r="B12" s="7"/>
      <c r="C12" s="8"/>
      <c r="D12" s="8"/>
      <c r="E12" s="8"/>
      <c r="F12" s="8"/>
      <c r="G12" s="8"/>
      <c r="H12" s="8"/>
      <c r="I12" s="8"/>
      <c r="J12" s="1"/>
      <c r="K12" s="1"/>
      <c r="L12" s="1"/>
      <c r="M12" s="1"/>
      <c r="N12" s="12"/>
      <c r="O12" s="12"/>
      <c r="U12" s="30">
        <v>9.4</v>
      </c>
      <c r="V12" s="15">
        <f t="shared" si="0"/>
        <v>85.6</v>
      </c>
      <c r="W12" s="30">
        <v>5</v>
      </c>
      <c r="X12" s="24">
        <f t="shared" si="1"/>
        <v>0</v>
      </c>
      <c r="Z12" s="30">
        <v>6</v>
      </c>
      <c r="AA12" s="15">
        <f>100-AB12-Z12</f>
        <v>8</v>
      </c>
      <c r="AB12" s="30">
        <v>86</v>
      </c>
      <c r="AC12" s="24">
        <f t="shared" si="2"/>
        <v>0</v>
      </c>
      <c r="AD12" s="11"/>
      <c r="AE12" s="11"/>
      <c r="AF12" s="11"/>
      <c r="DP12" s="3"/>
      <c r="DQ12" s="3"/>
      <c r="DR12" s="3"/>
      <c r="DS12" s="3"/>
      <c r="DT12" s="3"/>
      <c r="DU12" s="3"/>
    </row>
    <row r="13" spans="1:125" x14ac:dyDescent="0.3">
      <c r="A13" s="7"/>
      <c r="B13" s="7"/>
      <c r="C13" s="8"/>
      <c r="D13" s="8"/>
      <c r="E13" s="8"/>
      <c r="F13" s="8"/>
      <c r="G13" s="8"/>
      <c r="H13" s="8"/>
      <c r="I13" s="8"/>
      <c r="J13" s="1"/>
      <c r="K13" s="1"/>
      <c r="L13" s="1"/>
      <c r="M13" s="1"/>
      <c r="N13" s="12"/>
      <c r="O13" s="12"/>
      <c r="U13" s="30">
        <v>4.8</v>
      </c>
      <c r="V13" s="15">
        <f t="shared" si="0"/>
        <v>91</v>
      </c>
      <c r="W13" s="30">
        <v>4.2</v>
      </c>
      <c r="X13" s="24">
        <f t="shared" si="1"/>
        <v>0</v>
      </c>
      <c r="Z13" s="30">
        <v>3.2</v>
      </c>
      <c r="AA13" s="15">
        <f>100-AB13-Z13</f>
        <v>8.3000000000000007</v>
      </c>
      <c r="AB13" s="30">
        <v>88.5</v>
      </c>
      <c r="AC13" s="24">
        <f t="shared" si="2"/>
        <v>0</v>
      </c>
      <c r="AD13" s="11"/>
      <c r="AE13" s="11"/>
      <c r="AF13" s="11"/>
      <c r="DP13" s="3"/>
      <c r="DQ13" s="3"/>
      <c r="DR13" s="3"/>
      <c r="DS13" s="3"/>
      <c r="DT13" s="3"/>
      <c r="DU13" s="3"/>
    </row>
    <row r="14" spans="1:125" ht="15" thickBot="1" x14ac:dyDescent="0.35">
      <c r="A14" s="7"/>
      <c r="B14" s="7"/>
      <c r="C14" s="8"/>
      <c r="D14" s="8"/>
      <c r="E14" s="8"/>
      <c r="F14" s="8"/>
      <c r="G14" s="8"/>
      <c r="H14" s="8"/>
      <c r="I14" s="8"/>
      <c r="J14" s="1"/>
      <c r="K14" s="1"/>
      <c r="L14" s="1"/>
      <c r="M14" s="1"/>
      <c r="N14" s="12"/>
      <c r="O14" s="12"/>
      <c r="U14" s="31">
        <v>0</v>
      </c>
      <c r="V14" s="20">
        <f t="shared" si="0"/>
        <v>96.5</v>
      </c>
      <c r="W14" s="31">
        <v>3.5</v>
      </c>
      <c r="X14" s="25">
        <f t="shared" si="1"/>
        <v>0</v>
      </c>
      <c r="Z14" s="31">
        <v>0</v>
      </c>
      <c r="AA14" s="20">
        <f>100-AB14-Z14</f>
        <v>7.4000000000000057</v>
      </c>
      <c r="AB14" s="31">
        <v>92.6</v>
      </c>
      <c r="AC14" s="25">
        <f t="shared" si="2"/>
        <v>0</v>
      </c>
      <c r="AD14" s="11"/>
      <c r="AE14" s="11"/>
      <c r="AF14" s="11"/>
      <c r="DP14" s="3"/>
      <c r="DQ14" s="3"/>
      <c r="DR14" s="3"/>
      <c r="DS14" s="3"/>
      <c r="DT14" s="3"/>
      <c r="DU14" s="3"/>
    </row>
    <row r="15" spans="1:125" ht="15" thickBot="1" x14ac:dyDescent="0.35">
      <c r="A15" s="7"/>
      <c r="B15" s="7"/>
      <c r="C15" s="8"/>
      <c r="D15" s="8"/>
      <c r="E15" s="8"/>
      <c r="F15" s="8"/>
      <c r="G15" s="8"/>
      <c r="H15" s="8"/>
      <c r="I15" s="8"/>
      <c r="J15" s="1"/>
      <c r="K15" s="1"/>
      <c r="L15" s="1"/>
      <c r="M15" s="1"/>
      <c r="N15" s="12"/>
      <c r="O15" s="12"/>
      <c r="AC15" s="10"/>
      <c r="AD15" s="11"/>
      <c r="AE15" s="11"/>
      <c r="AF15" s="11"/>
      <c r="DP15" s="3"/>
      <c r="DQ15" s="3"/>
      <c r="DR15" s="3"/>
      <c r="DS15" s="3"/>
      <c r="DT15" s="3"/>
      <c r="DU15" s="3"/>
    </row>
    <row r="16" spans="1:125" ht="15" thickBot="1" x14ac:dyDescent="0.35">
      <c r="A16" s="7"/>
      <c r="B16" s="7"/>
      <c r="C16" s="8"/>
      <c r="D16" s="8"/>
      <c r="E16" s="8"/>
      <c r="F16" s="8"/>
      <c r="G16" s="8"/>
      <c r="H16" s="8"/>
      <c r="I16" s="8"/>
      <c r="J16" s="1"/>
      <c r="K16" s="1"/>
      <c r="L16" s="1"/>
      <c r="M16" s="1"/>
      <c r="N16" s="12"/>
      <c r="O16" s="12"/>
      <c r="V16" s="194"/>
      <c r="W16" s="195" t="s">
        <v>7</v>
      </c>
      <c r="X16" s="196"/>
      <c r="AE16" s="11"/>
      <c r="AF16" s="11"/>
      <c r="DP16" s="3"/>
      <c r="DQ16" s="3"/>
      <c r="DR16" s="3"/>
      <c r="DS16" s="3"/>
      <c r="DT16" s="3"/>
      <c r="DU16" s="3"/>
    </row>
    <row r="17" spans="1:125" ht="15" thickBot="1" x14ac:dyDescent="0.35">
      <c r="A17" s="7"/>
      <c r="B17" s="7"/>
      <c r="C17" s="8"/>
      <c r="D17" s="8"/>
      <c r="E17" s="8"/>
      <c r="F17" s="8"/>
      <c r="G17" s="8"/>
      <c r="H17" s="8"/>
      <c r="I17" s="8"/>
      <c r="J17" s="1"/>
      <c r="K17" s="1"/>
      <c r="L17" s="1"/>
      <c r="M17" s="1"/>
      <c r="N17" s="12"/>
      <c r="O17" s="12"/>
      <c r="V17" s="32" t="s">
        <v>0</v>
      </c>
      <c r="W17" s="33" t="s">
        <v>1</v>
      </c>
      <c r="X17" s="27" t="s">
        <v>5</v>
      </c>
      <c r="Y17" s="23" t="s">
        <v>8</v>
      </c>
      <c r="AA17" s="200"/>
      <c r="AB17" s="201" t="s">
        <v>28</v>
      </c>
      <c r="AC17" s="202"/>
      <c r="AF17" s="11"/>
      <c r="DP17" s="3"/>
      <c r="DQ17" s="3"/>
      <c r="DR17" s="3"/>
      <c r="DS17" s="3"/>
      <c r="DT17" s="3"/>
      <c r="DU17" s="3"/>
    </row>
    <row r="18" spans="1:125" ht="15" thickBot="1" x14ac:dyDescent="0.35">
      <c r="A18" s="7"/>
      <c r="B18" s="7"/>
      <c r="C18" s="8"/>
      <c r="D18" s="8"/>
      <c r="E18" s="8"/>
      <c r="F18" s="8"/>
      <c r="G18" s="8"/>
      <c r="H18" s="8"/>
      <c r="I18" s="8"/>
      <c r="J18" s="1"/>
      <c r="K18" s="1"/>
      <c r="L18" s="1"/>
      <c r="M18" s="1"/>
      <c r="N18" s="12"/>
      <c r="O18" s="12"/>
      <c r="U18" s="29" t="s">
        <v>17</v>
      </c>
      <c r="V18" s="29" t="s">
        <v>15</v>
      </c>
      <c r="W18" s="29" t="s">
        <v>15</v>
      </c>
      <c r="X18" s="29" t="s">
        <v>15</v>
      </c>
      <c r="Y18" s="29" t="s">
        <v>15</v>
      </c>
      <c r="AA18" s="32" t="s">
        <v>0</v>
      </c>
      <c r="AB18" s="33" t="s">
        <v>1</v>
      </c>
      <c r="AC18" s="27" t="s">
        <v>5</v>
      </c>
      <c r="AD18" s="23" t="s">
        <v>8</v>
      </c>
      <c r="AE18" s="40" t="s">
        <v>29</v>
      </c>
      <c r="AF18" s="11"/>
      <c r="DP18" s="3"/>
      <c r="DQ18" s="3"/>
      <c r="DR18" s="3"/>
      <c r="DS18" s="3"/>
      <c r="DT18" s="3"/>
      <c r="DU18" s="3"/>
    </row>
    <row r="19" spans="1:125" ht="15" thickBot="1" x14ac:dyDescent="0.35">
      <c r="A19" s="7"/>
      <c r="B19" s="7"/>
      <c r="C19" s="8"/>
      <c r="D19" s="8"/>
      <c r="E19" s="8"/>
      <c r="F19" s="8"/>
      <c r="G19" s="8"/>
      <c r="H19" s="8"/>
      <c r="I19" s="8"/>
      <c r="J19" s="1"/>
      <c r="K19" s="1"/>
      <c r="L19" s="1"/>
      <c r="M19" s="1"/>
      <c r="N19" s="12"/>
      <c r="O19" s="12"/>
      <c r="U19" s="30" t="s">
        <v>18</v>
      </c>
      <c r="V19" s="17">
        <v>15</v>
      </c>
      <c r="W19" s="15">
        <v>5</v>
      </c>
      <c r="X19" s="18">
        <v>80</v>
      </c>
      <c r="Y19" s="24">
        <f t="shared" ref="Y19:Y28" si="3">100-SUM(V19:X19)</f>
        <v>0</v>
      </c>
      <c r="AA19" s="26" t="s">
        <v>15</v>
      </c>
      <c r="AB19" s="26" t="s">
        <v>15</v>
      </c>
      <c r="AC19" s="26" t="s">
        <v>15</v>
      </c>
      <c r="AD19" s="26" t="s">
        <v>15</v>
      </c>
      <c r="AE19" s="41" t="s">
        <v>30</v>
      </c>
      <c r="AF19" s="11"/>
      <c r="DP19" s="3"/>
      <c r="DQ19" s="3"/>
      <c r="DR19" s="3"/>
      <c r="DS19" s="3"/>
      <c r="DT19" s="3"/>
      <c r="DU19" s="3"/>
    </row>
    <row r="20" spans="1:125" x14ac:dyDescent="0.3">
      <c r="A20" s="7"/>
      <c r="B20" s="7"/>
      <c r="C20" s="8"/>
      <c r="D20" s="8"/>
      <c r="E20" s="8"/>
      <c r="F20" s="8"/>
      <c r="G20" s="8"/>
      <c r="H20" s="8"/>
      <c r="I20" s="8"/>
      <c r="J20" s="1"/>
      <c r="K20" s="1"/>
      <c r="L20" s="1"/>
      <c r="M20" s="1"/>
      <c r="N20" s="12"/>
      <c r="O20" s="12"/>
      <c r="U20" s="30" t="s">
        <v>19</v>
      </c>
      <c r="V20" s="17">
        <v>22</v>
      </c>
      <c r="W20" s="15">
        <v>8</v>
      </c>
      <c r="X20" s="18">
        <v>70</v>
      </c>
      <c r="Y20" s="24">
        <f t="shared" si="3"/>
        <v>0</v>
      </c>
      <c r="AA20" s="42">
        <v>10</v>
      </c>
      <c r="AB20" s="43"/>
      <c r="AC20" s="44">
        <v>12</v>
      </c>
      <c r="AD20" s="23">
        <f t="shared" ref="AD20:AD39" si="4">100-SUM(AA20:AC20)</f>
        <v>78</v>
      </c>
      <c r="AE20" s="228">
        <f>+SQRT(POWER(AC20-AC21,2)+POWER(AA20-AA21,2))</f>
        <v>76.526139325069835</v>
      </c>
      <c r="AF20" s="11"/>
      <c r="DP20" s="3"/>
      <c r="DQ20" s="3"/>
      <c r="DR20" s="3"/>
      <c r="DS20" s="3"/>
      <c r="DT20" s="3"/>
      <c r="DU20" s="3"/>
    </row>
    <row r="21" spans="1:125" ht="15" thickBot="1" x14ac:dyDescent="0.35">
      <c r="A21" s="7"/>
      <c r="B21" s="7"/>
      <c r="C21" s="8"/>
      <c r="D21" s="8"/>
      <c r="E21" s="8"/>
      <c r="F21" s="8"/>
      <c r="G21" s="8"/>
      <c r="H21" s="8"/>
      <c r="I21" s="8"/>
      <c r="J21" s="1"/>
      <c r="K21" s="1"/>
      <c r="L21" s="1"/>
      <c r="M21" s="1"/>
      <c r="N21" s="12"/>
      <c r="O21" s="12"/>
      <c r="U21" s="30" t="s">
        <v>20</v>
      </c>
      <c r="V21" s="17">
        <v>25</v>
      </c>
      <c r="W21" s="15">
        <v>13</v>
      </c>
      <c r="X21" s="18">
        <v>62</v>
      </c>
      <c r="Y21" s="24">
        <f t="shared" si="3"/>
        <v>0</v>
      </c>
      <c r="AA21" s="51">
        <v>12</v>
      </c>
      <c r="AB21" s="52"/>
      <c r="AC21" s="53">
        <v>88.5</v>
      </c>
      <c r="AD21" s="25">
        <f t="shared" si="4"/>
        <v>-0.5</v>
      </c>
      <c r="AE21" s="221"/>
      <c r="AF21" s="11"/>
      <c r="DP21" s="3"/>
      <c r="DQ21" s="3"/>
      <c r="DR21" s="3"/>
      <c r="DS21" s="3"/>
      <c r="DT21" s="3"/>
      <c r="DU21" s="3"/>
    </row>
    <row r="22" spans="1:125" x14ac:dyDescent="0.3">
      <c r="A22" s="7"/>
      <c r="B22" s="7"/>
      <c r="C22" s="8"/>
      <c r="D22" s="8"/>
      <c r="E22" s="8"/>
      <c r="F22" s="8"/>
      <c r="G22" s="8"/>
      <c r="H22" s="8"/>
      <c r="I22" s="8"/>
      <c r="J22" s="1"/>
      <c r="K22" s="1"/>
      <c r="L22" s="1"/>
      <c r="M22" s="1"/>
      <c r="N22" s="12"/>
      <c r="O22" s="12"/>
      <c r="U22" s="30" t="s">
        <v>21</v>
      </c>
      <c r="V22" s="17">
        <v>37</v>
      </c>
      <c r="W22" s="15">
        <v>5</v>
      </c>
      <c r="X22" s="18">
        <v>58</v>
      </c>
      <c r="Y22" s="24">
        <f t="shared" si="3"/>
        <v>0</v>
      </c>
      <c r="AA22" s="54">
        <v>20</v>
      </c>
      <c r="AB22" s="55"/>
      <c r="AC22" s="56">
        <v>50</v>
      </c>
      <c r="AD22" s="23">
        <f t="shared" si="4"/>
        <v>30</v>
      </c>
      <c r="AE22" s="228">
        <f>+SQRT(POWER(AC22-AC23,2)+POWER(AA22-AA23,2))</f>
        <v>41.048751503547585</v>
      </c>
      <c r="AF22" s="11"/>
      <c r="DP22" s="3"/>
      <c r="DQ22" s="3"/>
      <c r="DR22" s="3"/>
      <c r="DS22" s="3"/>
      <c r="DT22" s="3"/>
      <c r="DU22" s="3"/>
    </row>
    <row r="23" spans="1:125" ht="15" thickBot="1" x14ac:dyDescent="0.35">
      <c r="A23" s="7"/>
      <c r="B23" s="7"/>
      <c r="C23" s="8"/>
      <c r="D23" s="8"/>
      <c r="E23" s="8"/>
      <c r="F23" s="8"/>
      <c r="G23" s="8"/>
      <c r="H23" s="8"/>
      <c r="I23" s="8"/>
      <c r="J23" s="1"/>
      <c r="K23" s="1"/>
      <c r="L23" s="1"/>
      <c r="M23" s="1"/>
      <c r="N23" s="12"/>
      <c r="O23" s="12"/>
      <c r="U23" s="30" t="s">
        <v>22</v>
      </c>
      <c r="V23" s="17">
        <v>45</v>
      </c>
      <c r="W23" s="15">
        <v>6</v>
      </c>
      <c r="X23" s="18">
        <v>49</v>
      </c>
      <c r="Y23" s="24">
        <f t="shared" si="3"/>
        <v>0</v>
      </c>
      <c r="AA23" s="45">
        <v>22</v>
      </c>
      <c r="AB23" s="46"/>
      <c r="AC23" s="47">
        <v>9</v>
      </c>
      <c r="AD23" s="25">
        <f t="shared" si="4"/>
        <v>69</v>
      </c>
      <c r="AE23" s="221"/>
      <c r="AF23" s="11"/>
      <c r="DP23" s="3"/>
      <c r="DQ23" s="3"/>
      <c r="DR23" s="3"/>
      <c r="DS23" s="3"/>
      <c r="DT23" s="3"/>
      <c r="DU23" s="3"/>
    </row>
    <row r="24" spans="1:125" x14ac:dyDescent="0.3">
      <c r="A24" s="7"/>
      <c r="B24" s="7"/>
      <c r="C24" s="8"/>
      <c r="D24" s="8"/>
      <c r="E24" s="8"/>
      <c r="F24" s="8"/>
      <c r="G24" s="8"/>
      <c r="H24" s="8"/>
      <c r="I24" s="8"/>
      <c r="J24" s="1"/>
      <c r="K24" s="1"/>
      <c r="L24" s="1"/>
      <c r="M24" s="1"/>
      <c r="N24" s="12"/>
      <c r="O24" s="12"/>
      <c r="U24" s="30" t="s">
        <v>23</v>
      </c>
      <c r="V24" s="17">
        <v>58</v>
      </c>
      <c r="W24" s="15">
        <v>8</v>
      </c>
      <c r="X24" s="18">
        <v>34</v>
      </c>
      <c r="Y24" s="24">
        <f t="shared" si="3"/>
        <v>0</v>
      </c>
      <c r="AA24" s="54">
        <v>30</v>
      </c>
      <c r="AB24" s="55"/>
      <c r="AC24" s="56">
        <v>2</v>
      </c>
      <c r="AD24" s="23">
        <f t="shared" si="4"/>
        <v>68</v>
      </c>
      <c r="AE24" s="228">
        <f>+SQRT(POWER(AC24-AC25,2)+POWER(AA24-AA25,2))</f>
        <v>15.132745950421556</v>
      </c>
      <c r="AF24" s="11"/>
      <c r="DP24" s="3"/>
      <c r="DQ24" s="3"/>
      <c r="DR24" s="3"/>
      <c r="DS24" s="3"/>
      <c r="DT24" s="3"/>
      <c r="DU24" s="3"/>
    </row>
    <row r="25" spans="1:125" ht="15" thickBot="1" x14ac:dyDescent="0.35">
      <c r="A25" s="7"/>
      <c r="B25" s="7"/>
      <c r="C25" s="8"/>
      <c r="D25" s="8"/>
      <c r="E25" s="8"/>
      <c r="F25" s="8"/>
      <c r="G25" s="8"/>
      <c r="H25" s="8"/>
      <c r="I25" s="8"/>
      <c r="J25" s="1"/>
      <c r="K25" s="1"/>
      <c r="L25" s="1"/>
      <c r="M25" s="1"/>
      <c r="N25" s="12"/>
      <c r="O25" s="12"/>
      <c r="U25" s="30" t="s">
        <v>24</v>
      </c>
      <c r="V25" s="17">
        <v>66</v>
      </c>
      <c r="W25" s="15">
        <v>4</v>
      </c>
      <c r="X25" s="18">
        <v>30</v>
      </c>
      <c r="Y25" s="24">
        <f t="shared" si="3"/>
        <v>0</v>
      </c>
      <c r="AA25" s="45">
        <v>32</v>
      </c>
      <c r="AB25" s="46"/>
      <c r="AC25" s="47">
        <v>17</v>
      </c>
      <c r="AD25" s="25">
        <f t="shared" si="4"/>
        <v>51</v>
      </c>
      <c r="AE25" s="221"/>
      <c r="AF25" s="11"/>
      <c r="DP25" s="3"/>
      <c r="DQ25" s="3"/>
      <c r="DR25" s="3"/>
      <c r="DS25" s="3"/>
      <c r="DT25" s="3"/>
      <c r="DU25" s="3"/>
    </row>
    <row r="26" spans="1:125" x14ac:dyDescent="0.3">
      <c r="A26" s="7"/>
      <c r="B26" s="7"/>
      <c r="C26" s="8"/>
      <c r="D26" s="8"/>
      <c r="E26" s="8"/>
      <c r="F26" s="8"/>
      <c r="G26" s="8"/>
      <c r="H26" s="8"/>
      <c r="I26" s="8"/>
      <c r="J26" s="1"/>
      <c r="K26" s="1"/>
      <c r="L26" s="1"/>
      <c r="M26" s="1"/>
      <c r="N26" s="12"/>
      <c r="O26" s="12"/>
      <c r="U26" s="30" t="s">
        <v>25</v>
      </c>
      <c r="V26" s="17">
        <v>78</v>
      </c>
      <c r="W26" s="15">
        <v>5</v>
      </c>
      <c r="X26" s="18">
        <v>17</v>
      </c>
      <c r="Y26" s="24">
        <f t="shared" si="3"/>
        <v>0</v>
      </c>
      <c r="AA26" s="54">
        <v>40</v>
      </c>
      <c r="AB26" s="55"/>
      <c r="AC26" s="56">
        <v>22</v>
      </c>
      <c r="AD26" s="23">
        <f t="shared" si="4"/>
        <v>38</v>
      </c>
      <c r="AE26" s="228">
        <f>+SQRT(POWER(AC26-AC27,2)+POWER(AA26-AA27,2))</f>
        <v>23.086792761230392</v>
      </c>
      <c r="AF26" s="11"/>
      <c r="DP26" s="3"/>
      <c r="DQ26" s="3"/>
      <c r="DR26" s="3"/>
      <c r="DS26" s="3"/>
      <c r="DT26" s="3"/>
      <c r="DU26" s="3"/>
    </row>
    <row r="27" spans="1:125" ht="15" thickBot="1" x14ac:dyDescent="0.35">
      <c r="A27" s="7"/>
      <c r="B27" s="7"/>
      <c r="C27" s="8"/>
      <c r="D27" s="8"/>
      <c r="E27" s="8"/>
      <c r="F27" s="8"/>
      <c r="G27" s="8"/>
      <c r="H27" s="8"/>
      <c r="I27" s="8"/>
      <c r="J27" s="1"/>
      <c r="K27" s="1"/>
      <c r="L27" s="1"/>
      <c r="M27" s="1"/>
      <c r="N27" s="12"/>
      <c r="O27" s="12"/>
      <c r="U27" s="30" t="s">
        <v>26</v>
      </c>
      <c r="V27" s="17">
        <v>83</v>
      </c>
      <c r="W27" s="15">
        <v>5</v>
      </c>
      <c r="X27" s="18">
        <v>12</v>
      </c>
      <c r="Y27" s="24">
        <f t="shared" si="3"/>
        <v>0</v>
      </c>
      <c r="AA27" s="45">
        <v>42</v>
      </c>
      <c r="AB27" s="46"/>
      <c r="AC27" s="47">
        <v>45</v>
      </c>
      <c r="AD27" s="25">
        <f t="shared" si="4"/>
        <v>13</v>
      </c>
      <c r="AE27" s="221"/>
      <c r="AF27" s="11"/>
      <c r="DP27" s="3"/>
      <c r="DQ27" s="3"/>
      <c r="DR27" s="3"/>
      <c r="DS27" s="3"/>
      <c r="DT27" s="3"/>
      <c r="DU27" s="3"/>
    </row>
    <row r="28" spans="1:125" ht="15" thickBot="1" x14ac:dyDescent="0.35">
      <c r="A28" s="7"/>
      <c r="B28" s="7"/>
      <c r="C28" s="8"/>
      <c r="D28" s="8"/>
      <c r="E28" s="8"/>
      <c r="F28" s="8"/>
      <c r="G28" s="8"/>
      <c r="H28" s="8"/>
      <c r="I28" s="8"/>
      <c r="J28" s="1"/>
      <c r="K28" s="1"/>
      <c r="L28" s="1"/>
      <c r="M28" s="1"/>
      <c r="N28" s="12"/>
      <c r="O28" s="12"/>
      <c r="U28" s="31" t="s">
        <v>27</v>
      </c>
      <c r="V28" s="19">
        <v>94</v>
      </c>
      <c r="W28" s="20">
        <v>1</v>
      </c>
      <c r="X28" s="21">
        <v>5</v>
      </c>
      <c r="Y28" s="25">
        <f t="shared" si="3"/>
        <v>0</v>
      </c>
      <c r="AA28" s="54">
        <v>50</v>
      </c>
      <c r="AB28" s="55"/>
      <c r="AC28" s="56">
        <v>13</v>
      </c>
      <c r="AD28" s="23">
        <f t="shared" si="4"/>
        <v>37</v>
      </c>
      <c r="AE28" s="228">
        <f>+SQRT(POWER(AC28-AC29,2)+POWER(AA28-AA29,2))</f>
        <v>12.165525060596439</v>
      </c>
      <c r="AF28" s="11"/>
      <c r="DP28" s="3"/>
      <c r="DQ28" s="3"/>
      <c r="DR28" s="3"/>
      <c r="DS28" s="3"/>
      <c r="DT28" s="3"/>
      <c r="DU28" s="3"/>
    </row>
    <row r="29" spans="1:125" ht="15" thickBot="1" x14ac:dyDescent="0.35">
      <c r="A29" s="7"/>
      <c r="B29" s="7"/>
      <c r="C29" s="8"/>
      <c r="D29" s="8"/>
      <c r="E29" s="8"/>
      <c r="F29" s="8"/>
      <c r="G29" s="8"/>
      <c r="H29" s="8"/>
      <c r="I29" s="8"/>
      <c r="J29" s="1"/>
      <c r="K29" s="1"/>
      <c r="L29" s="1"/>
      <c r="M29" s="1"/>
      <c r="N29" s="12"/>
      <c r="O29" s="12"/>
      <c r="AA29" s="51">
        <v>52</v>
      </c>
      <c r="AB29" s="46"/>
      <c r="AC29" s="47">
        <v>1</v>
      </c>
      <c r="AD29" s="25">
        <f t="shared" si="4"/>
        <v>47</v>
      </c>
      <c r="AE29" s="221"/>
      <c r="AF29" s="11"/>
      <c r="DP29" s="3"/>
      <c r="DQ29" s="3"/>
      <c r="DR29" s="3"/>
      <c r="DS29" s="3"/>
      <c r="DT29" s="3"/>
      <c r="DU29" s="3"/>
    </row>
    <row r="30" spans="1:125" ht="15" thickBot="1" x14ac:dyDescent="0.35">
      <c r="A30" s="7"/>
      <c r="B30" s="7"/>
      <c r="C30" s="8"/>
      <c r="D30" s="8"/>
      <c r="E30" s="8"/>
      <c r="F30" s="8"/>
      <c r="G30" s="8"/>
      <c r="H30" s="8"/>
      <c r="I30" s="8"/>
      <c r="J30" s="1"/>
      <c r="K30" s="1"/>
      <c r="L30" s="1"/>
      <c r="M30" s="1"/>
      <c r="N30" s="12"/>
      <c r="O30" s="12"/>
      <c r="AA30" s="54">
        <v>60</v>
      </c>
      <c r="AB30" s="55"/>
      <c r="AC30" s="56">
        <v>30</v>
      </c>
      <c r="AD30" s="23">
        <f t="shared" si="4"/>
        <v>10</v>
      </c>
      <c r="AE30" s="228">
        <f>+SQRT(POWER(AC30-AC31,2)+POWER(AA30-AA31,2))</f>
        <v>12.165525060596439</v>
      </c>
      <c r="AF30" s="11"/>
      <c r="DP30" s="3"/>
      <c r="DQ30" s="3"/>
      <c r="DR30" s="3"/>
      <c r="DS30" s="3"/>
      <c r="DT30" s="3"/>
      <c r="DU30" s="3"/>
    </row>
    <row r="31" spans="1:125" ht="15" thickBot="1" x14ac:dyDescent="0.35">
      <c r="A31" s="7"/>
      <c r="B31" s="7"/>
      <c r="C31" s="8"/>
      <c r="D31" s="8"/>
      <c r="E31" s="8"/>
      <c r="F31" s="8"/>
      <c r="G31" s="8"/>
      <c r="H31" s="8"/>
      <c r="I31" s="8"/>
      <c r="J31" s="1"/>
      <c r="K31" s="1"/>
      <c r="L31" s="1"/>
      <c r="M31" s="1"/>
      <c r="N31" s="12"/>
      <c r="O31" s="12"/>
      <c r="V31" s="197"/>
      <c r="W31" s="198" t="s">
        <v>16</v>
      </c>
      <c r="X31" s="199"/>
      <c r="AA31" s="45">
        <v>62</v>
      </c>
      <c r="AB31" s="46"/>
      <c r="AC31" s="47">
        <v>18</v>
      </c>
      <c r="AD31" s="25">
        <f t="shared" si="4"/>
        <v>20</v>
      </c>
      <c r="AE31" s="221"/>
      <c r="AF31" s="11"/>
      <c r="DP31" s="3"/>
      <c r="DQ31" s="3"/>
      <c r="DR31" s="3"/>
      <c r="DS31" s="3"/>
      <c r="DT31" s="3"/>
      <c r="DU31" s="3"/>
    </row>
    <row r="32" spans="1:125" ht="15" thickBot="1" x14ac:dyDescent="0.35">
      <c r="A32" s="7"/>
      <c r="B32" s="7"/>
      <c r="C32" s="8"/>
      <c r="D32" s="8"/>
      <c r="E32" s="8"/>
      <c r="F32" s="8"/>
      <c r="G32" s="8"/>
      <c r="H32" s="8"/>
      <c r="I32" s="8"/>
      <c r="J32" s="1"/>
      <c r="K32" s="1"/>
      <c r="L32" s="1"/>
      <c r="M32" s="1"/>
      <c r="N32" s="12"/>
      <c r="O32" s="12"/>
      <c r="P32" s="12"/>
      <c r="V32" s="32" t="s">
        <v>0</v>
      </c>
      <c r="W32" s="33" t="s">
        <v>1</v>
      </c>
      <c r="X32" s="27" t="s">
        <v>5</v>
      </c>
      <c r="Y32" s="23" t="s">
        <v>8</v>
      </c>
      <c r="AA32" s="54">
        <v>70</v>
      </c>
      <c r="AB32" s="55"/>
      <c r="AC32" s="56">
        <v>6</v>
      </c>
      <c r="AD32" s="23">
        <f t="shared" si="4"/>
        <v>24</v>
      </c>
      <c r="AE32" s="228">
        <f>+SQRT(POWER(AC32-AC33,2)+POWER(AA32-AA33,2))</f>
        <v>10.198039027185569</v>
      </c>
      <c r="AF32" s="11"/>
      <c r="DP32" s="3"/>
      <c r="DQ32" s="3"/>
      <c r="DR32" s="3"/>
      <c r="DS32" s="3"/>
      <c r="DT32" s="3"/>
      <c r="DU32" s="3"/>
    </row>
    <row r="33" spans="1:125" ht="15" thickBot="1" x14ac:dyDescent="0.35">
      <c r="A33" s="7"/>
      <c r="B33" s="7"/>
      <c r="C33" s="8"/>
      <c r="D33" s="8"/>
      <c r="E33" s="8"/>
      <c r="F33" s="8"/>
      <c r="G33" s="8"/>
      <c r="H33" s="8"/>
      <c r="I33" s="8"/>
      <c r="J33" s="1"/>
      <c r="K33" s="1"/>
      <c r="L33" s="1"/>
      <c r="M33" s="1"/>
      <c r="N33" s="12"/>
      <c r="O33" s="12"/>
      <c r="V33" s="29" t="s">
        <v>15</v>
      </c>
      <c r="W33" s="29" t="s">
        <v>15</v>
      </c>
      <c r="X33" s="29" t="s">
        <v>15</v>
      </c>
      <c r="Y33" s="29" t="s">
        <v>15</v>
      </c>
      <c r="AA33" s="45">
        <v>72</v>
      </c>
      <c r="AB33" s="46"/>
      <c r="AC33" s="47">
        <v>16</v>
      </c>
      <c r="AD33" s="25">
        <f t="shared" si="4"/>
        <v>12</v>
      </c>
      <c r="AE33" s="221"/>
      <c r="AF33" s="11"/>
      <c r="DP33" s="3"/>
      <c r="DQ33" s="3"/>
      <c r="DR33" s="3"/>
      <c r="DS33" s="3"/>
      <c r="DT33" s="3"/>
      <c r="DU33" s="3"/>
    </row>
    <row r="34" spans="1:125" ht="15" thickBot="1" x14ac:dyDescent="0.35">
      <c r="A34" s="7"/>
      <c r="B34" s="7"/>
      <c r="C34" s="8"/>
      <c r="D34" s="8"/>
      <c r="E34" s="8"/>
      <c r="F34" s="8"/>
      <c r="G34" s="8"/>
      <c r="H34" s="8"/>
      <c r="I34" s="8"/>
      <c r="J34" s="1"/>
      <c r="K34" s="1"/>
      <c r="L34" s="1"/>
      <c r="M34" s="1"/>
      <c r="N34" s="12"/>
      <c r="O34" s="12"/>
      <c r="V34" s="19">
        <v>50</v>
      </c>
      <c r="W34" s="20">
        <v>10</v>
      </c>
      <c r="X34" s="21">
        <v>35</v>
      </c>
      <c r="Y34" s="25">
        <f>100-SUM(V34:X34)</f>
        <v>5</v>
      </c>
      <c r="AA34" s="54">
        <v>80</v>
      </c>
      <c r="AB34" s="55"/>
      <c r="AC34" s="56">
        <v>10</v>
      </c>
      <c r="AD34" s="23">
        <f t="shared" si="4"/>
        <v>10</v>
      </c>
      <c r="AE34" s="228">
        <f>+SQRT(POWER(AC34-AC35,2)+POWER(AA34-AA35,2))</f>
        <v>12.165525060596439</v>
      </c>
      <c r="AF34" s="11"/>
      <c r="DP34" s="3"/>
      <c r="DQ34" s="3"/>
      <c r="DR34" s="3"/>
      <c r="DS34" s="3"/>
      <c r="DT34" s="3"/>
      <c r="DU34" s="3"/>
    </row>
    <row r="35" spans="1:125" ht="15" thickBot="1" x14ac:dyDescent="0.35">
      <c r="A35" s="7"/>
      <c r="B35" s="7"/>
      <c r="C35" s="8"/>
      <c r="D35" s="8"/>
      <c r="E35" s="8"/>
      <c r="F35" s="8"/>
      <c r="G35" s="8"/>
      <c r="H35" s="8"/>
      <c r="I35" s="8"/>
      <c r="J35" s="1"/>
      <c r="K35" s="1"/>
      <c r="L35" s="1"/>
      <c r="M35" s="1"/>
      <c r="N35" s="12"/>
      <c r="O35" s="12"/>
      <c r="AA35" s="45">
        <v>82</v>
      </c>
      <c r="AB35" s="46"/>
      <c r="AC35" s="47">
        <v>22</v>
      </c>
      <c r="AD35" s="25">
        <f t="shared" si="4"/>
        <v>-4</v>
      </c>
      <c r="AE35" s="221"/>
      <c r="AF35" s="11"/>
      <c r="DP35" s="3"/>
      <c r="DQ35" s="3"/>
      <c r="DR35" s="3"/>
      <c r="DS35" s="3"/>
      <c r="DT35" s="3"/>
      <c r="DU35" s="3"/>
    </row>
    <row r="36" spans="1:125" x14ac:dyDescent="0.3">
      <c r="A36" s="7"/>
      <c r="B36" s="7"/>
      <c r="C36" s="8"/>
      <c r="D36" s="8"/>
      <c r="E36" s="8"/>
      <c r="F36" s="8"/>
      <c r="G36" s="8"/>
      <c r="H36" s="8"/>
      <c r="I36" s="8"/>
      <c r="J36" s="1"/>
      <c r="K36" s="1"/>
      <c r="L36" s="1"/>
      <c r="M36" s="1"/>
      <c r="N36" s="12"/>
      <c r="O36" s="12"/>
      <c r="P36" s="12"/>
      <c r="AA36" s="54">
        <v>90</v>
      </c>
      <c r="AB36" s="55"/>
      <c r="AC36" s="56">
        <v>19</v>
      </c>
      <c r="AD36" s="23">
        <f t="shared" si="4"/>
        <v>-9</v>
      </c>
      <c r="AE36" s="228">
        <f>+SQRT(POWER(AC36-AC37,2)+POWER(AA36-AA37,2))</f>
        <v>11.180339887498949</v>
      </c>
      <c r="AF36" s="11"/>
      <c r="DP36" s="3"/>
      <c r="DQ36" s="3"/>
      <c r="DR36" s="3"/>
      <c r="DS36" s="3"/>
      <c r="DT36" s="3"/>
      <c r="DU36" s="3"/>
    </row>
    <row r="37" spans="1:125" ht="15" thickBot="1" x14ac:dyDescent="0.35">
      <c r="A37" s="7"/>
      <c r="B37" s="7"/>
      <c r="C37" s="8"/>
      <c r="D37" s="8"/>
      <c r="E37" s="8"/>
      <c r="F37" s="8"/>
      <c r="G37" s="8"/>
      <c r="H37" s="8"/>
      <c r="I37" s="8"/>
      <c r="J37" s="1"/>
      <c r="K37" s="1"/>
      <c r="L37" s="1"/>
      <c r="M37" s="1"/>
      <c r="N37" s="12"/>
      <c r="O37" s="12"/>
      <c r="AA37" s="45">
        <v>92</v>
      </c>
      <c r="AB37" s="46"/>
      <c r="AC37" s="47">
        <v>8</v>
      </c>
      <c r="AD37" s="25">
        <f t="shared" si="4"/>
        <v>0</v>
      </c>
      <c r="AE37" s="221"/>
      <c r="AF37" s="11"/>
      <c r="DP37" s="3"/>
      <c r="DQ37" s="3"/>
      <c r="DR37" s="3"/>
      <c r="DS37" s="3"/>
      <c r="DT37" s="3"/>
      <c r="DU37" s="3"/>
    </row>
    <row r="38" spans="1:125" x14ac:dyDescent="0.3">
      <c r="A38" s="7"/>
      <c r="B38" s="7"/>
      <c r="C38" s="8"/>
      <c r="D38" s="8"/>
      <c r="E38" s="8"/>
      <c r="F38" s="8"/>
      <c r="G38" s="8"/>
      <c r="H38" s="8"/>
      <c r="I38" s="8"/>
      <c r="J38" s="1"/>
      <c r="K38" s="1"/>
      <c r="L38" s="1"/>
      <c r="M38" s="1"/>
      <c r="N38" s="12"/>
      <c r="O38" s="12"/>
      <c r="P38" s="12"/>
      <c r="AA38" s="48">
        <v>100</v>
      </c>
      <c r="AB38" s="49"/>
      <c r="AC38" s="50">
        <v>12</v>
      </c>
      <c r="AD38" s="24">
        <f t="shared" si="4"/>
        <v>-12</v>
      </c>
      <c r="AE38" s="220">
        <f>+SQRT(POWER(AC38-AC39,2)+POWER(AA38-AA39,2))</f>
        <v>38.052595180880893</v>
      </c>
      <c r="AF38" s="11"/>
      <c r="DP38" s="3"/>
      <c r="DQ38" s="3"/>
      <c r="DR38" s="3"/>
      <c r="DS38" s="3"/>
      <c r="DT38" s="3"/>
      <c r="DU38" s="3"/>
    </row>
    <row r="39" spans="1:125" ht="15" thickBot="1" x14ac:dyDescent="0.35">
      <c r="A39" s="7"/>
      <c r="B39" s="7"/>
      <c r="C39" s="8"/>
      <c r="D39" s="8"/>
      <c r="E39" s="8"/>
      <c r="F39" s="8"/>
      <c r="G39" s="8"/>
      <c r="H39" s="8"/>
      <c r="I39" s="8"/>
      <c r="J39" s="1"/>
      <c r="K39" s="1"/>
      <c r="L39" s="1"/>
      <c r="M39" s="1"/>
      <c r="N39" s="5"/>
      <c r="O39" s="5"/>
      <c r="P39" s="5"/>
      <c r="Q39" s="5"/>
      <c r="R39" s="5"/>
      <c r="S39" s="5"/>
      <c r="AA39" s="45">
        <v>98</v>
      </c>
      <c r="AB39" s="46"/>
      <c r="AC39" s="47">
        <v>50</v>
      </c>
      <c r="AD39" s="25">
        <f t="shared" si="4"/>
        <v>-48</v>
      </c>
      <c r="AE39" s="221"/>
      <c r="AF39" s="11"/>
      <c r="DP39" s="3"/>
      <c r="DQ39" s="3"/>
      <c r="DR39" s="3"/>
      <c r="DS39" s="3"/>
      <c r="DT39" s="3"/>
      <c r="DU39" s="3"/>
    </row>
    <row r="40" spans="1:125" x14ac:dyDescent="0.3">
      <c r="A40" s="7"/>
      <c r="B40" s="7"/>
      <c r="C40" s="8"/>
      <c r="D40" s="8"/>
      <c r="E40" s="8"/>
      <c r="F40" s="8"/>
      <c r="G40" s="8"/>
      <c r="H40" s="8"/>
      <c r="I40" s="8"/>
      <c r="J40" s="1"/>
      <c r="K40" s="1"/>
      <c r="L40" s="1"/>
      <c r="M40" s="1"/>
      <c r="N40" s="5"/>
      <c r="O40" s="5"/>
      <c r="P40" s="5"/>
      <c r="Q40" s="5"/>
      <c r="R40" s="5"/>
      <c r="S40" s="5"/>
      <c r="AD40" s="10"/>
      <c r="AE40" s="10"/>
      <c r="AF40" s="10"/>
      <c r="DP40" s="3"/>
      <c r="DQ40" s="3"/>
      <c r="DR40" s="3"/>
      <c r="DS40" s="3"/>
      <c r="DT40" s="3"/>
      <c r="DU40" s="3"/>
    </row>
    <row r="41" spans="1:125" x14ac:dyDescent="0.3">
      <c r="A41" s="7"/>
      <c r="B41" s="7"/>
      <c r="C41" s="8"/>
      <c r="D41" s="8"/>
      <c r="E41" s="8"/>
      <c r="F41" s="8"/>
      <c r="G41" s="8"/>
      <c r="H41" s="8"/>
      <c r="I41" s="8"/>
      <c r="J41" s="1"/>
      <c r="K41" s="1"/>
      <c r="L41" s="1"/>
      <c r="M41" s="1"/>
      <c r="N41" s="5"/>
      <c r="O41" s="5"/>
      <c r="P41" s="5"/>
      <c r="Q41" s="5"/>
      <c r="R41" s="5"/>
      <c r="S41" s="5"/>
      <c r="AD41" s="10"/>
      <c r="AE41" s="10"/>
      <c r="AF41" s="10"/>
      <c r="DP41" s="3"/>
      <c r="DQ41" s="3"/>
      <c r="DR41" s="3"/>
      <c r="DS41" s="3"/>
      <c r="DT41" s="3"/>
      <c r="DU41" s="3"/>
    </row>
    <row r="42" spans="1:125" x14ac:dyDescent="0.3">
      <c r="A42" s="7"/>
      <c r="B42" s="7"/>
      <c r="C42" s="8"/>
      <c r="D42" s="8"/>
      <c r="E42" s="8"/>
      <c r="F42" s="8"/>
      <c r="G42" s="8"/>
      <c r="H42" s="8"/>
      <c r="I42" s="8"/>
      <c r="J42" s="1"/>
      <c r="K42" s="1"/>
      <c r="L42" s="1"/>
      <c r="M42" s="1"/>
      <c r="N42" s="5"/>
      <c r="O42" s="5"/>
      <c r="P42" s="5"/>
      <c r="Q42" s="5"/>
      <c r="R42" s="5"/>
      <c r="S42" s="5"/>
      <c r="AD42" s="10"/>
      <c r="AE42" s="10"/>
      <c r="AF42" s="10"/>
      <c r="DP42" s="3"/>
      <c r="DQ42" s="3"/>
      <c r="DR42" s="3"/>
      <c r="DS42" s="3"/>
      <c r="DT42" s="3"/>
      <c r="DU42" s="3"/>
    </row>
    <row r="43" spans="1:125" x14ac:dyDescent="0.3">
      <c r="A43" s="7"/>
      <c r="B43" s="7"/>
      <c r="C43" s="8"/>
      <c r="D43" s="8"/>
      <c r="E43" s="8"/>
      <c r="F43" s="8"/>
      <c r="G43" s="8"/>
      <c r="H43" s="8"/>
      <c r="I43" s="8"/>
      <c r="J43" s="1"/>
      <c r="K43" s="1"/>
      <c r="L43" s="1"/>
      <c r="M43" s="1"/>
      <c r="N43" s="5"/>
      <c r="O43" s="5"/>
      <c r="P43" s="5"/>
      <c r="Q43" s="5"/>
      <c r="R43" s="5"/>
      <c r="S43" s="5"/>
      <c r="AD43" s="10"/>
      <c r="AE43" s="10"/>
      <c r="AF43" s="10"/>
      <c r="DP43" s="3"/>
      <c r="DQ43" s="3"/>
      <c r="DR43" s="3"/>
      <c r="DS43" s="3"/>
      <c r="DT43" s="3"/>
      <c r="DU43" s="3"/>
    </row>
    <row r="44" spans="1:125" x14ac:dyDescent="0.3">
      <c r="A44" s="7"/>
      <c r="B44" s="7"/>
      <c r="C44" s="8"/>
      <c r="D44" s="8"/>
      <c r="E44" s="8"/>
      <c r="F44" s="8"/>
      <c r="G44" s="8"/>
      <c r="H44" s="8"/>
      <c r="I44" s="8"/>
      <c r="J44" s="1"/>
      <c r="K44" s="1"/>
      <c r="L44" s="1"/>
      <c r="M44" s="1"/>
      <c r="N44" s="5"/>
      <c r="O44" s="5"/>
      <c r="P44" s="5"/>
      <c r="Q44" s="5"/>
      <c r="R44" s="5"/>
      <c r="S44" s="5"/>
      <c r="AD44" s="10"/>
      <c r="AE44" s="10"/>
      <c r="AF44" s="10"/>
      <c r="DP44" s="3"/>
      <c r="DQ44" s="3"/>
      <c r="DR44" s="3"/>
      <c r="DS44" s="3"/>
      <c r="DT44" s="3"/>
      <c r="DU44" s="3"/>
    </row>
    <row r="45" spans="1:125" x14ac:dyDescent="0.3">
      <c r="A45" s="7"/>
      <c r="B45" s="7"/>
      <c r="C45" s="8"/>
      <c r="D45" s="8"/>
      <c r="E45" s="8"/>
      <c r="F45" s="8"/>
      <c r="G45" s="8"/>
      <c r="H45" s="8"/>
      <c r="I45" s="8"/>
      <c r="J45" s="1"/>
      <c r="K45" s="1"/>
      <c r="L45" s="1"/>
      <c r="M45" s="1"/>
      <c r="N45" s="5"/>
      <c r="O45" s="5"/>
      <c r="P45" s="5"/>
      <c r="Q45" s="5"/>
      <c r="R45" s="5"/>
      <c r="S45" s="5"/>
      <c r="AD45" s="10"/>
      <c r="AE45" s="10"/>
      <c r="AF45" s="10"/>
      <c r="DP45" s="3"/>
      <c r="DQ45" s="3"/>
      <c r="DR45" s="3"/>
      <c r="DS45" s="3"/>
      <c r="DT45" s="3"/>
      <c r="DU45" s="3"/>
    </row>
    <row r="46" spans="1:125" x14ac:dyDescent="0.3">
      <c r="A46" s="7"/>
      <c r="B46" s="7"/>
      <c r="C46" s="8"/>
      <c r="D46" s="8"/>
      <c r="E46" s="8"/>
      <c r="F46" s="8"/>
      <c r="G46" s="8"/>
      <c r="H46" s="8"/>
      <c r="I46" s="8"/>
      <c r="J46" s="1"/>
      <c r="K46" s="1"/>
      <c r="L46" s="1"/>
      <c r="M46" s="1"/>
      <c r="N46" s="5"/>
      <c r="O46" s="5"/>
      <c r="P46" s="5"/>
      <c r="Q46" s="5"/>
      <c r="R46" s="5"/>
      <c r="S46" s="5"/>
      <c r="AD46" s="10"/>
      <c r="AE46" s="10"/>
      <c r="AF46" s="10"/>
      <c r="DP46" s="3"/>
      <c r="DQ46" s="3"/>
      <c r="DR46" s="3"/>
      <c r="DS46" s="3"/>
      <c r="DT46" s="3"/>
      <c r="DU46" s="3"/>
    </row>
    <row r="47" spans="1:125" x14ac:dyDescent="0.3">
      <c r="A47" s="7"/>
      <c r="B47" s="7"/>
      <c r="C47" s="8"/>
      <c r="D47" s="8"/>
      <c r="E47" s="8"/>
      <c r="F47" s="8"/>
      <c r="G47" s="8"/>
      <c r="H47" s="8"/>
      <c r="I47" s="8"/>
      <c r="J47" s="1"/>
      <c r="K47" s="1"/>
      <c r="L47" s="1"/>
      <c r="M47" s="1"/>
      <c r="N47" s="5"/>
      <c r="O47" s="5"/>
      <c r="P47" s="5"/>
      <c r="Q47" s="5"/>
      <c r="R47" s="5"/>
      <c r="S47" s="5"/>
      <c r="AD47" s="10"/>
      <c r="AE47" s="10"/>
      <c r="AF47" s="10"/>
      <c r="DP47" s="3"/>
      <c r="DQ47" s="3"/>
      <c r="DR47" s="3"/>
      <c r="DS47" s="3"/>
      <c r="DT47" s="3"/>
      <c r="DU47" s="3"/>
    </row>
    <row r="48" spans="1:125" x14ac:dyDescent="0.3">
      <c r="A48" s="7"/>
      <c r="B48" s="7"/>
      <c r="C48" s="8"/>
      <c r="D48" s="8"/>
      <c r="E48" s="8"/>
      <c r="F48" s="8"/>
      <c r="G48" s="8"/>
      <c r="H48" s="8"/>
      <c r="I48" s="8"/>
      <c r="J48" s="1"/>
      <c r="K48" s="1"/>
      <c r="L48" s="1"/>
      <c r="M48" s="1"/>
      <c r="N48" s="5"/>
      <c r="O48" s="5"/>
      <c r="P48" s="5"/>
      <c r="Q48" s="5"/>
      <c r="R48" s="5"/>
      <c r="S48" s="5"/>
      <c r="AD48" s="10"/>
      <c r="AE48" s="10"/>
      <c r="AF48" s="10"/>
      <c r="DP48" s="3"/>
      <c r="DQ48" s="3"/>
      <c r="DR48" s="3"/>
      <c r="DS48" s="3"/>
      <c r="DT48" s="3"/>
      <c r="DU48" s="3"/>
    </row>
    <row r="49" spans="1:125" x14ac:dyDescent="0.3">
      <c r="A49" s="7"/>
      <c r="B49" s="7"/>
      <c r="C49" s="8"/>
      <c r="D49" s="8"/>
      <c r="E49" s="8"/>
      <c r="F49" s="8"/>
      <c r="G49" s="8"/>
      <c r="H49" s="8"/>
      <c r="I49" s="8"/>
      <c r="J49" s="1"/>
      <c r="K49" s="1"/>
      <c r="L49" s="1"/>
      <c r="M49" s="1"/>
      <c r="N49" s="5"/>
      <c r="O49" s="5"/>
      <c r="P49" s="5"/>
      <c r="Q49" s="5"/>
      <c r="R49" s="5"/>
      <c r="S49" s="5"/>
      <c r="AD49" s="10"/>
      <c r="AE49" s="10"/>
      <c r="AF49" s="10"/>
      <c r="DP49" s="3"/>
      <c r="DQ49" s="3"/>
      <c r="DR49" s="3"/>
      <c r="DS49" s="3"/>
      <c r="DT49" s="3"/>
      <c r="DU49" s="3"/>
    </row>
    <row r="50" spans="1:125" x14ac:dyDescent="0.3">
      <c r="A50" s="7"/>
      <c r="B50" s="7"/>
      <c r="C50" s="8"/>
      <c r="D50" s="8"/>
      <c r="E50" s="8"/>
      <c r="F50" s="8"/>
      <c r="G50" s="8"/>
      <c r="H50" s="8"/>
      <c r="I50" s="8"/>
      <c r="J50" s="1"/>
      <c r="K50" s="1"/>
      <c r="L50" s="1"/>
      <c r="M50" s="1"/>
      <c r="N50" s="5"/>
      <c r="O50" s="5"/>
      <c r="P50" s="5"/>
      <c r="Q50" s="5"/>
      <c r="R50" s="5"/>
      <c r="S50" s="5"/>
      <c r="AD50" s="10"/>
      <c r="AE50" s="10"/>
      <c r="AF50" s="10"/>
      <c r="DP50" s="3"/>
      <c r="DQ50" s="3"/>
      <c r="DR50" s="3"/>
      <c r="DS50" s="3"/>
      <c r="DT50" s="3"/>
      <c r="DU50" s="3"/>
    </row>
    <row r="51" spans="1:125" x14ac:dyDescent="0.3">
      <c r="A51" s="7"/>
      <c r="B51" s="7"/>
      <c r="C51" s="8"/>
      <c r="D51" s="8"/>
      <c r="E51" s="8"/>
      <c r="F51" s="8"/>
      <c r="G51" s="8"/>
      <c r="H51" s="8"/>
      <c r="I51" s="8"/>
      <c r="J51" s="1"/>
      <c r="K51" s="1"/>
      <c r="L51" s="1"/>
      <c r="M51" s="1"/>
      <c r="N51" s="5"/>
      <c r="O51" s="5"/>
      <c r="P51" s="5"/>
      <c r="Q51" s="5"/>
      <c r="R51" s="5"/>
      <c r="S51" s="5"/>
      <c r="AD51" s="10"/>
      <c r="AE51" s="10"/>
      <c r="AF51" s="10"/>
      <c r="DP51" s="3"/>
      <c r="DQ51" s="3"/>
      <c r="DR51" s="3"/>
      <c r="DS51" s="3"/>
      <c r="DT51" s="3"/>
      <c r="DU51" s="3"/>
    </row>
    <row r="52" spans="1:125" x14ac:dyDescent="0.3">
      <c r="A52" s="7"/>
      <c r="B52" s="7" t="s">
        <v>9</v>
      </c>
      <c r="C52" s="8"/>
      <c r="D52" s="8"/>
      <c r="E52" s="5"/>
      <c r="F52" s="8" t="s">
        <v>10</v>
      </c>
      <c r="G52" s="8"/>
      <c r="H52" s="8"/>
      <c r="I52" s="8"/>
      <c r="J52" s="7" t="s">
        <v>11</v>
      </c>
      <c r="K52" s="1"/>
      <c r="L52" s="5"/>
      <c r="M52" s="1"/>
      <c r="N52" s="5"/>
      <c r="O52" s="5"/>
      <c r="P52" s="5"/>
      <c r="Q52" s="5"/>
      <c r="R52" s="5"/>
      <c r="S52" s="5"/>
      <c r="AD52" s="10"/>
      <c r="AE52" s="10"/>
      <c r="AF52" s="10"/>
      <c r="DP52" s="3"/>
      <c r="DQ52" s="3"/>
      <c r="DR52" s="3"/>
      <c r="DS52" s="3"/>
      <c r="DT52" s="3"/>
      <c r="DU52" s="3"/>
    </row>
    <row r="53" spans="1:125" x14ac:dyDescent="0.3">
      <c r="A53" s="7"/>
      <c r="B53" s="7"/>
      <c r="C53" s="8"/>
      <c r="D53" s="8"/>
      <c r="E53" s="8"/>
      <c r="F53" s="8"/>
      <c r="G53" s="8"/>
      <c r="H53" s="8"/>
      <c r="I53" s="8"/>
      <c r="J53" s="1"/>
      <c r="K53" s="1"/>
      <c r="L53" s="5"/>
      <c r="M53" s="1"/>
      <c r="N53" s="5"/>
      <c r="O53" s="5"/>
      <c r="P53" s="5"/>
      <c r="Q53" s="5"/>
      <c r="R53" s="5"/>
      <c r="S53" s="5"/>
      <c r="U53" s="10"/>
      <c r="AD53" s="10"/>
      <c r="AE53" s="10"/>
      <c r="AF53" s="10"/>
      <c r="DP53" s="3"/>
      <c r="DQ53" s="3"/>
      <c r="DR53" s="3"/>
      <c r="DS53" s="3"/>
      <c r="DT53" s="3"/>
      <c r="DU53" s="3"/>
    </row>
    <row r="54" spans="1:125" x14ac:dyDescent="0.3">
      <c r="A54" s="7"/>
      <c r="B54" s="7" t="s">
        <v>2</v>
      </c>
      <c r="C54" s="8" t="s">
        <v>3</v>
      </c>
      <c r="D54" s="8"/>
      <c r="E54" s="7"/>
      <c r="F54" s="7" t="s">
        <v>2</v>
      </c>
      <c r="G54" s="8" t="s">
        <v>3</v>
      </c>
      <c r="H54" s="8"/>
      <c r="I54" s="7"/>
      <c r="J54" s="7" t="s">
        <v>2</v>
      </c>
      <c r="K54" s="8" t="s">
        <v>3</v>
      </c>
      <c r="L54" s="5"/>
      <c r="M54" s="7"/>
      <c r="N54" s="7"/>
      <c r="O54" s="8"/>
      <c r="P54" s="7"/>
      <c r="Q54" s="8"/>
      <c r="R54" s="5"/>
      <c r="S54" s="5"/>
      <c r="U54" s="10"/>
      <c r="AD54" s="10"/>
      <c r="AE54" s="10"/>
      <c r="AF54" s="10"/>
      <c r="DP54" s="3"/>
      <c r="DQ54" s="3"/>
      <c r="DR54" s="3"/>
      <c r="DS54" s="3"/>
      <c r="DT54" s="3"/>
      <c r="DU54" s="3"/>
    </row>
    <row r="55" spans="1:125" x14ac:dyDescent="0.3">
      <c r="A55" s="7">
        <v>0</v>
      </c>
      <c r="B55" s="7">
        <v>0</v>
      </c>
      <c r="C55" s="8">
        <f>+A55*10</f>
        <v>0</v>
      </c>
      <c r="D55" s="8"/>
      <c r="E55" s="7">
        <v>0</v>
      </c>
      <c r="F55" s="7">
        <v>0</v>
      </c>
      <c r="G55" s="8">
        <v>0</v>
      </c>
      <c r="H55" s="8"/>
      <c r="I55" s="7">
        <v>0</v>
      </c>
      <c r="J55" s="7">
        <v>0</v>
      </c>
      <c r="K55" s="8">
        <f>100-J55</f>
        <v>100</v>
      </c>
      <c r="L55" s="5"/>
      <c r="M55" s="7"/>
      <c r="N55" s="7"/>
      <c r="O55" s="8"/>
      <c r="P55" s="7"/>
      <c r="Q55" s="8"/>
      <c r="AD55" s="10"/>
      <c r="AE55" s="10"/>
      <c r="AF55" s="10"/>
      <c r="DP55" s="3"/>
      <c r="DQ55" s="3"/>
      <c r="DR55" s="3"/>
      <c r="DS55" s="3"/>
      <c r="DT55" s="3"/>
      <c r="DU55" s="3"/>
    </row>
    <row r="56" spans="1:125" x14ac:dyDescent="0.3">
      <c r="A56" s="7">
        <v>1</v>
      </c>
      <c r="B56" s="7">
        <v>0</v>
      </c>
      <c r="C56" s="8">
        <f t="shared" ref="C56:C65" si="5">+A56*10</f>
        <v>10</v>
      </c>
      <c r="D56" s="8"/>
      <c r="E56" s="7">
        <v>1</v>
      </c>
      <c r="F56" s="7">
        <v>10</v>
      </c>
      <c r="G56" s="8">
        <v>0</v>
      </c>
      <c r="H56" s="8"/>
      <c r="I56" s="7">
        <v>1</v>
      </c>
      <c r="J56" s="7">
        <v>10</v>
      </c>
      <c r="K56" s="8">
        <f t="shared" ref="K56:K65" si="6">100-J56</f>
        <v>90</v>
      </c>
      <c r="L56" s="5"/>
      <c r="M56" s="7"/>
      <c r="N56" s="7"/>
      <c r="O56" s="8"/>
      <c r="P56" s="7"/>
      <c r="Q56" s="8"/>
      <c r="AD56" s="10"/>
      <c r="AE56" s="10"/>
      <c r="AF56" s="10"/>
      <c r="DP56" s="3"/>
      <c r="DQ56" s="3"/>
      <c r="DR56" s="3"/>
      <c r="DS56" s="3"/>
      <c r="DT56" s="3"/>
      <c r="DU56" s="3"/>
    </row>
    <row r="57" spans="1:125" x14ac:dyDescent="0.3">
      <c r="A57" s="7">
        <v>2</v>
      </c>
      <c r="B57" s="7">
        <v>0</v>
      </c>
      <c r="C57" s="8">
        <f t="shared" si="5"/>
        <v>20</v>
      </c>
      <c r="D57" s="8"/>
      <c r="E57" s="7">
        <v>2</v>
      </c>
      <c r="F57" s="7">
        <v>20</v>
      </c>
      <c r="G57" s="8">
        <v>0</v>
      </c>
      <c r="H57" s="8"/>
      <c r="I57" s="7">
        <v>2</v>
      </c>
      <c r="J57" s="7">
        <v>20</v>
      </c>
      <c r="K57" s="8">
        <f t="shared" si="6"/>
        <v>80</v>
      </c>
      <c r="L57" s="5"/>
      <c r="M57" s="7"/>
      <c r="N57" s="7"/>
      <c r="O57" s="8"/>
      <c r="P57" s="7"/>
      <c r="Q57" s="8"/>
      <c r="AD57" s="10"/>
      <c r="AE57" s="10"/>
      <c r="AF57" s="10"/>
      <c r="DP57" s="3"/>
      <c r="DQ57" s="3"/>
      <c r="DR57" s="3"/>
      <c r="DS57" s="3"/>
      <c r="DT57" s="3"/>
      <c r="DU57" s="3"/>
    </row>
    <row r="58" spans="1:125" x14ac:dyDescent="0.3">
      <c r="A58" s="7">
        <v>3</v>
      </c>
      <c r="B58" s="7">
        <v>0</v>
      </c>
      <c r="C58" s="8">
        <f t="shared" si="5"/>
        <v>30</v>
      </c>
      <c r="D58" s="8"/>
      <c r="E58" s="7">
        <v>3</v>
      </c>
      <c r="F58" s="7">
        <v>30</v>
      </c>
      <c r="G58" s="8">
        <v>0</v>
      </c>
      <c r="H58" s="8"/>
      <c r="I58" s="7">
        <v>3</v>
      </c>
      <c r="J58" s="7">
        <v>30</v>
      </c>
      <c r="K58" s="8">
        <f t="shared" si="6"/>
        <v>70</v>
      </c>
      <c r="L58" s="5"/>
      <c r="M58" s="7"/>
      <c r="N58" s="7"/>
      <c r="O58" s="8"/>
      <c r="P58" s="7"/>
      <c r="Q58" s="8"/>
      <c r="AD58" s="10"/>
      <c r="AE58" s="10"/>
      <c r="AF58" s="10"/>
      <c r="DP58" s="3"/>
      <c r="DQ58" s="3"/>
      <c r="DR58" s="3"/>
      <c r="DS58" s="3"/>
      <c r="DT58" s="3"/>
      <c r="DU58" s="3"/>
    </row>
    <row r="59" spans="1:125" x14ac:dyDescent="0.3">
      <c r="A59" s="7">
        <v>4</v>
      </c>
      <c r="B59" s="7">
        <v>0</v>
      </c>
      <c r="C59" s="8">
        <f t="shared" si="5"/>
        <v>40</v>
      </c>
      <c r="D59" s="8"/>
      <c r="E59" s="7">
        <v>4</v>
      </c>
      <c r="F59" s="7">
        <v>40</v>
      </c>
      <c r="G59" s="8">
        <v>0</v>
      </c>
      <c r="H59" s="8"/>
      <c r="I59" s="7">
        <v>4</v>
      </c>
      <c r="J59" s="7">
        <v>40</v>
      </c>
      <c r="K59" s="8">
        <f t="shared" si="6"/>
        <v>60</v>
      </c>
      <c r="L59" s="1"/>
      <c r="M59" s="7"/>
      <c r="N59" s="7"/>
      <c r="O59" s="8"/>
      <c r="P59" s="7"/>
      <c r="Q59" s="8"/>
      <c r="R59" s="9"/>
      <c r="S59" s="9"/>
      <c r="U59" s="10"/>
      <c r="AD59" s="10"/>
      <c r="AE59" s="10"/>
      <c r="AF59" s="10"/>
      <c r="DP59" s="3"/>
      <c r="DQ59" s="3"/>
      <c r="DR59" s="3"/>
      <c r="DS59" s="3"/>
      <c r="DT59" s="3"/>
      <c r="DU59" s="3"/>
    </row>
    <row r="60" spans="1:125" x14ac:dyDescent="0.3">
      <c r="A60" s="7">
        <v>5</v>
      </c>
      <c r="B60" s="7">
        <v>0</v>
      </c>
      <c r="C60" s="8">
        <f t="shared" si="5"/>
        <v>50</v>
      </c>
      <c r="D60" s="8"/>
      <c r="E60" s="7">
        <v>5</v>
      </c>
      <c r="F60" s="7">
        <v>50</v>
      </c>
      <c r="G60" s="8">
        <v>0</v>
      </c>
      <c r="H60" s="8"/>
      <c r="I60" s="7">
        <v>5</v>
      </c>
      <c r="J60" s="7">
        <v>50</v>
      </c>
      <c r="K60" s="8">
        <f t="shared" si="6"/>
        <v>50</v>
      </c>
      <c r="L60" s="1"/>
      <c r="M60" s="7"/>
      <c r="N60" s="7"/>
      <c r="O60" s="8"/>
      <c r="P60" s="7"/>
      <c r="Q60" s="8"/>
      <c r="R60" s="13"/>
      <c r="S60" s="9"/>
      <c r="U60" s="10"/>
      <c r="AD60" s="10"/>
      <c r="AE60" s="10"/>
      <c r="AF60" s="10"/>
      <c r="DP60" s="3"/>
      <c r="DQ60" s="3"/>
      <c r="DR60" s="3"/>
      <c r="DS60" s="3"/>
      <c r="DT60" s="3"/>
      <c r="DU60" s="3"/>
    </row>
    <row r="61" spans="1:125" x14ac:dyDescent="0.3">
      <c r="A61" s="7">
        <v>6</v>
      </c>
      <c r="B61" s="7">
        <v>0</v>
      </c>
      <c r="C61" s="8">
        <f t="shared" si="5"/>
        <v>60</v>
      </c>
      <c r="D61" s="8"/>
      <c r="E61" s="7">
        <v>6</v>
      </c>
      <c r="F61" s="7">
        <v>60</v>
      </c>
      <c r="G61" s="8">
        <v>0</v>
      </c>
      <c r="H61" s="8"/>
      <c r="I61" s="7">
        <v>6</v>
      </c>
      <c r="J61" s="7">
        <v>60</v>
      </c>
      <c r="K61" s="8">
        <f t="shared" si="6"/>
        <v>40</v>
      </c>
      <c r="L61" s="1"/>
      <c r="M61" s="7"/>
      <c r="N61" s="7"/>
      <c r="O61" s="8"/>
      <c r="P61" s="7"/>
      <c r="Q61" s="8"/>
      <c r="R61" s="9"/>
      <c r="S61" s="9"/>
      <c r="U61" s="10"/>
      <c r="AD61" s="10"/>
      <c r="AE61" s="10"/>
      <c r="AF61" s="10"/>
      <c r="DP61" s="3"/>
      <c r="DQ61" s="3"/>
      <c r="DR61" s="3"/>
      <c r="DS61" s="3"/>
      <c r="DT61" s="3"/>
      <c r="DU61" s="3"/>
    </row>
    <row r="62" spans="1:125" x14ac:dyDescent="0.3">
      <c r="A62" s="7">
        <v>7</v>
      </c>
      <c r="B62" s="7">
        <v>0</v>
      </c>
      <c r="C62" s="8">
        <f t="shared" si="5"/>
        <v>70</v>
      </c>
      <c r="D62" s="8"/>
      <c r="E62" s="7">
        <v>7</v>
      </c>
      <c r="F62" s="7">
        <v>70</v>
      </c>
      <c r="G62" s="8">
        <v>0</v>
      </c>
      <c r="H62" s="8"/>
      <c r="I62" s="7">
        <v>7</v>
      </c>
      <c r="J62" s="7">
        <v>70</v>
      </c>
      <c r="K62" s="8">
        <f t="shared" si="6"/>
        <v>30</v>
      </c>
      <c r="L62" s="1"/>
      <c r="M62" s="7"/>
      <c r="N62" s="7"/>
      <c r="O62" s="8"/>
      <c r="P62" s="7"/>
      <c r="Q62" s="8"/>
      <c r="R62" s="9"/>
      <c r="S62" s="9"/>
      <c r="U62" s="10"/>
      <c r="AD62" s="5"/>
      <c r="AE62" s="5"/>
      <c r="AF62" s="5"/>
      <c r="DP62" s="3"/>
      <c r="DQ62" s="3"/>
      <c r="DR62" s="3"/>
      <c r="DS62" s="3"/>
      <c r="DT62" s="3"/>
      <c r="DU62" s="3"/>
    </row>
    <row r="63" spans="1:125" x14ac:dyDescent="0.3">
      <c r="A63" s="7">
        <v>8</v>
      </c>
      <c r="B63" s="7">
        <v>0</v>
      </c>
      <c r="C63" s="8">
        <f t="shared" si="5"/>
        <v>80</v>
      </c>
      <c r="D63" s="8"/>
      <c r="E63" s="7">
        <v>8</v>
      </c>
      <c r="F63" s="7">
        <v>80</v>
      </c>
      <c r="G63" s="8">
        <v>0</v>
      </c>
      <c r="H63" s="8"/>
      <c r="I63" s="7">
        <v>8</v>
      </c>
      <c r="J63" s="7">
        <v>80</v>
      </c>
      <c r="K63" s="8">
        <f t="shared" si="6"/>
        <v>20</v>
      </c>
      <c r="L63" s="1"/>
      <c r="M63" s="7"/>
      <c r="N63" s="7"/>
      <c r="O63" s="8"/>
      <c r="P63" s="7"/>
      <c r="Q63" s="8"/>
      <c r="R63" s="13"/>
      <c r="S63" s="5"/>
      <c r="U63" s="10"/>
      <c r="DP63" s="3"/>
      <c r="DQ63" s="3"/>
      <c r="DR63" s="3"/>
      <c r="DS63" s="3"/>
      <c r="DT63" s="3"/>
      <c r="DU63" s="3"/>
    </row>
    <row r="64" spans="1:125" x14ac:dyDescent="0.3">
      <c r="A64" s="7">
        <v>9</v>
      </c>
      <c r="B64" s="7">
        <v>0</v>
      </c>
      <c r="C64" s="8">
        <f t="shared" si="5"/>
        <v>90</v>
      </c>
      <c r="D64" s="8"/>
      <c r="E64" s="7">
        <v>9</v>
      </c>
      <c r="F64" s="7">
        <v>90</v>
      </c>
      <c r="G64" s="8">
        <v>0</v>
      </c>
      <c r="H64" s="8"/>
      <c r="I64" s="7">
        <v>9</v>
      </c>
      <c r="J64" s="7">
        <v>90</v>
      </c>
      <c r="K64" s="8">
        <f t="shared" si="6"/>
        <v>10</v>
      </c>
      <c r="L64" s="1"/>
      <c r="M64" s="7"/>
      <c r="N64" s="7"/>
      <c r="O64" s="8"/>
      <c r="P64" s="7"/>
      <c r="Q64" s="8"/>
      <c r="R64" s="9"/>
      <c r="S64" s="9"/>
      <c r="U64" s="10"/>
      <c r="DP64" s="3"/>
      <c r="DQ64" s="3"/>
      <c r="DR64" s="3"/>
      <c r="DS64" s="3"/>
      <c r="DT64" s="3"/>
      <c r="DU64" s="3"/>
    </row>
    <row r="65" spans="1:125" x14ac:dyDescent="0.3">
      <c r="A65" s="7">
        <v>10</v>
      </c>
      <c r="B65" s="7">
        <v>0</v>
      </c>
      <c r="C65" s="8">
        <f t="shared" si="5"/>
        <v>100</v>
      </c>
      <c r="D65" s="8"/>
      <c r="E65" s="7">
        <v>10</v>
      </c>
      <c r="F65" s="7">
        <v>100</v>
      </c>
      <c r="G65" s="8">
        <v>0</v>
      </c>
      <c r="H65" s="8"/>
      <c r="I65" s="7">
        <v>10</v>
      </c>
      <c r="J65" s="7">
        <v>100</v>
      </c>
      <c r="K65" s="8">
        <f t="shared" si="6"/>
        <v>0</v>
      </c>
      <c r="L65" s="1"/>
      <c r="M65" s="7"/>
      <c r="N65" s="7"/>
      <c r="O65" s="8"/>
      <c r="P65" s="7"/>
      <c r="Q65" s="8"/>
      <c r="R65" s="9"/>
      <c r="S65" s="9"/>
      <c r="U65" s="10"/>
      <c r="DP65" s="3"/>
      <c r="DQ65" s="3"/>
      <c r="DR65" s="3"/>
      <c r="DS65" s="3"/>
      <c r="DT65" s="3"/>
      <c r="DU65" s="3"/>
    </row>
    <row r="66" spans="1:12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1"/>
      <c r="M66" s="1"/>
      <c r="N66" s="5"/>
      <c r="O66" s="5"/>
      <c r="P66" s="5"/>
      <c r="R66" s="13"/>
      <c r="S66" s="5"/>
      <c r="U66" s="10"/>
      <c r="V66" s="10"/>
      <c r="W66" s="10"/>
      <c r="X66" s="10"/>
      <c r="Y66" s="10"/>
      <c r="Z66" s="10"/>
      <c r="AA66" s="10"/>
      <c r="AB66" s="10"/>
      <c r="DP66" s="3"/>
      <c r="DQ66" s="3"/>
      <c r="DR66" s="3"/>
      <c r="DS66" s="3"/>
      <c r="DT66" s="3"/>
      <c r="DU66" s="3"/>
    </row>
    <row r="67" spans="1:125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1"/>
      <c r="M67" s="1"/>
      <c r="N67" s="12"/>
      <c r="O67" s="12"/>
      <c r="Q67" s="9"/>
      <c r="R67" s="9"/>
      <c r="S67" s="9"/>
      <c r="U67" s="10"/>
      <c r="V67" s="10"/>
      <c r="W67" s="10"/>
      <c r="X67" s="10"/>
      <c r="Y67" s="10"/>
      <c r="Z67" s="10"/>
      <c r="AA67" s="10"/>
      <c r="AB67" s="10"/>
      <c r="DP67" s="3"/>
      <c r="DQ67" s="3"/>
      <c r="DR67" s="3"/>
      <c r="DS67" s="3"/>
      <c r="DT67" s="3"/>
      <c r="DU67" s="3"/>
    </row>
    <row r="68" spans="1:125" x14ac:dyDescent="0.3">
      <c r="A68" s="35"/>
      <c r="B68" s="35" t="s">
        <v>12</v>
      </c>
      <c r="C68" s="35"/>
      <c r="D68" s="35"/>
      <c r="E68" s="5"/>
      <c r="F68" s="5" t="s">
        <v>31</v>
      </c>
      <c r="G68" s="5"/>
      <c r="I68" s="5" t="s">
        <v>32</v>
      </c>
      <c r="J68" s="5"/>
      <c r="K68" s="5"/>
      <c r="L68" s="5" t="s">
        <v>33</v>
      </c>
      <c r="M68" s="5"/>
      <c r="N68" s="12"/>
      <c r="O68" s="12"/>
      <c r="Q68" s="9"/>
      <c r="R68" s="9"/>
      <c r="S68" s="9"/>
      <c r="U68" s="10"/>
      <c r="V68" s="10"/>
      <c r="W68" s="10"/>
      <c r="X68" s="10"/>
      <c r="Y68" s="10"/>
      <c r="Z68" s="10"/>
      <c r="AA68" s="10"/>
      <c r="AB68" s="10"/>
      <c r="DP68" s="3"/>
      <c r="DQ68" s="3"/>
      <c r="DR68" s="3"/>
      <c r="DS68" s="3"/>
      <c r="DT68" s="3"/>
      <c r="DU68" s="3"/>
    </row>
    <row r="69" spans="1:125" x14ac:dyDescent="0.3">
      <c r="A69" s="35"/>
      <c r="B69" s="35"/>
      <c r="C69" s="35" t="s">
        <v>2</v>
      </c>
      <c r="D69" s="35" t="s">
        <v>3</v>
      </c>
      <c r="E69" s="5"/>
      <c r="F69" s="5" t="s">
        <v>2</v>
      </c>
      <c r="G69" s="5" t="s">
        <v>3</v>
      </c>
      <c r="I69" s="5" t="s">
        <v>2</v>
      </c>
      <c r="J69" s="5" t="s">
        <v>3</v>
      </c>
      <c r="K69" s="5"/>
      <c r="L69" s="5" t="s">
        <v>2</v>
      </c>
      <c r="M69" s="5" t="s">
        <v>3</v>
      </c>
      <c r="N69" s="5"/>
      <c r="O69" s="5"/>
      <c r="P69" s="5"/>
      <c r="R69" s="13"/>
      <c r="S69" s="5"/>
      <c r="U69" s="10"/>
      <c r="V69" s="10"/>
      <c r="W69" s="10"/>
      <c r="X69" s="10"/>
      <c r="Y69" s="10"/>
      <c r="Z69" s="10"/>
      <c r="AA69" s="10"/>
      <c r="AB69" s="10"/>
      <c r="DP69" s="3"/>
      <c r="DQ69" s="3"/>
      <c r="DR69" s="3"/>
      <c r="DS69" s="3"/>
      <c r="DT69" s="3"/>
      <c r="DU69" s="3"/>
    </row>
    <row r="70" spans="1:125" x14ac:dyDescent="0.3">
      <c r="A70" s="35">
        <v>1</v>
      </c>
      <c r="B70" s="35" t="s">
        <v>13</v>
      </c>
      <c r="C70" s="36">
        <f>+W5</f>
        <v>12</v>
      </c>
      <c r="D70" s="36">
        <f>+U5</f>
        <v>27.8</v>
      </c>
      <c r="E70" s="5"/>
      <c r="F70" s="5">
        <v>0</v>
      </c>
      <c r="G70" s="5">
        <v>0</v>
      </c>
      <c r="H70" s="5"/>
      <c r="I70" s="3">
        <v>0</v>
      </c>
      <c r="J70" s="3">
        <v>100</v>
      </c>
      <c r="K70" s="5"/>
      <c r="L70" s="5">
        <f t="shared" ref="L70:L91" si="7">+G70</f>
        <v>0</v>
      </c>
      <c r="M70" s="5">
        <f t="shared" ref="M70:M91" si="8">+F70</f>
        <v>0</v>
      </c>
      <c r="N70" s="12"/>
      <c r="O70" s="12"/>
      <c r="Q70" s="9"/>
      <c r="R70" s="9"/>
      <c r="S70" s="9"/>
      <c r="U70" s="10"/>
      <c r="V70" s="10"/>
      <c r="W70" s="10"/>
      <c r="X70" s="10"/>
      <c r="Y70" s="10"/>
      <c r="Z70" s="10"/>
      <c r="AA70" s="10"/>
      <c r="AB70" s="10"/>
      <c r="DP70" s="3"/>
      <c r="DQ70" s="3"/>
      <c r="DR70" s="3"/>
      <c r="DS70" s="3"/>
      <c r="DT70" s="3"/>
      <c r="DU70" s="3"/>
    </row>
    <row r="71" spans="1:125" x14ac:dyDescent="0.3">
      <c r="A71" s="35">
        <v>1</v>
      </c>
      <c r="B71" s="35" t="s">
        <v>14</v>
      </c>
      <c r="C71" s="36">
        <f>+AB5</f>
        <v>67</v>
      </c>
      <c r="D71" s="36">
        <f>+Z5</f>
        <v>21.2</v>
      </c>
      <c r="E71" s="5"/>
      <c r="F71" s="5">
        <v>100</v>
      </c>
      <c r="G71" s="5">
        <v>0</v>
      </c>
      <c r="H71" s="5"/>
      <c r="I71" s="3">
        <v>100</v>
      </c>
      <c r="J71" s="3">
        <v>0</v>
      </c>
      <c r="K71" s="5"/>
      <c r="L71" s="5">
        <f t="shared" si="7"/>
        <v>0</v>
      </c>
      <c r="M71" s="5">
        <f t="shared" si="8"/>
        <v>100</v>
      </c>
      <c r="N71" s="12"/>
      <c r="O71" s="12"/>
      <c r="Q71" s="9"/>
      <c r="R71" s="9"/>
      <c r="S71" s="9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DP71" s="3"/>
      <c r="DQ71" s="3"/>
      <c r="DR71" s="3"/>
      <c r="DS71" s="3"/>
      <c r="DT71" s="3"/>
      <c r="DU71" s="3"/>
    </row>
    <row r="72" spans="1:125" x14ac:dyDescent="0.3">
      <c r="A72" s="35">
        <f>+A70+1</f>
        <v>2</v>
      </c>
      <c r="B72" s="35" t="str">
        <f>+B70</f>
        <v>Refinado</v>
      </c>
      <c r="C72" s="36">
        <f>+W6</f>
        <v>9</v>
      </c>
      <c r="D72" s="36">
        <f>+U6</f>
        <v>26</v>
      </c>
      <c r="E72" s="5"/>
      <c r="F72" s="5">
        <v>0</v>
      </c>
      <c r="G72" s="5">
        <v>10</v>
      </c>
      <c r="H72" s="5"/>
      <c r="I72" s="3">
        <v>0</v>
      </c>
      <c r="J72" s="3">
        <v>90</v>
      </c>
      <c r="K72" s="5"/>
      <c r="L72" s="5">
        <f t="shared" si="7"/>
        <v>10</v>
      </c>
      <c r="M72" s="5">
        <f t="shared" si="8"/>
        <v>0</v>
      </c>
      <c r="N72" s="5"/>
      <c r="O72" s="5"/>
      <c r="P72" s="5"/>
      <c r="R72" s="13"/>
      <c r="S72" s="5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DP72" s="3"/>
      <c r="DQ72" s="3"/>
      <c r="DR72" s="3"/>
      <c r="DS72" s="3"/>
      <c r="DT72" s="3"/>
      <c r="DU72" s="3"/>
    </row>
    <row r="73" spans="1:125" x14ac:dyDescent="0.3">
      <c r="A73" s="35">
        <f t="shared" ref="A73:A89" si="9">+A71+1</f>
        <v>2</v>
      </c>
      <c r="B73" s="35" t="str">
        <f t="shared" ref="B73:B89" si="10">+B71</f>
        <v>Extracto</v>
      </c>
      <c r="C73" s="34">
        <f>+AB6</f>
        <v>68</v>
      </c>
      <c r="D73" s="34">
        <f>+Z6</f>
        <v>19.8</v>
      </c>
      <c r="E73" s="5"/>
      <c r="F73" s="8">
        <f>100-G73</f>
        <v>90</v>
      </c>
      <c r="G73" s="8">
        <v>10</v>
      </c>
      <c r="H73" s="5"/>
      <c r="I73" s="3">
        <v>90</v>
      </c>
      <c r="J73" s="3">
        <v>0</v>
      </c>
      <c r="K73" s="1"/>
      <c r="L73" s="5">
        <f t="shared" si="7"/>
        <v>10</v>
      </c>
      <c r="M73" s="5">
        <f t="shared" si="8"/>
        <v>90</v>
      </c>
      <c r="N73" s="12"/>
      <c r="O73" s="12"/>
      <c r="Q73" s="9"/>
      <c r="R73" s="9"/>
      <c r="S73" s="9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DP73" s="3"/>
      <c r="DQ73" s="3"/>
      <c r="DR73" s="3"/>
      <c r="DS73" s="3"/>
      <c r="DT73" s="3"/>
      <c r="DU73" s="3"/>
    </row>
    <row r="74" spans="1:125" x14ac:dyDescent="0.3">
      <c r="A74" s="35">
        <f t="shared" si="9"/>
        <v>3</v>
      </c>
      <c r="B74" s="35" t="str">
        <f t="shared" si="10"/>
        <v>Refinado</v>
      </c>
      <c r="C74" s="34">
        <f>+W7</f>
        <v>7.6</v>
      </c>
      <c r="D74" s="34">
        <f>+U7</f>
        <v>22.4</v>
      </c>
      <c r="E74" s="5"/>
      <c r="F74" s="5">
        <v>0</v>
      </c>
      <c r="G74" s="1">
        <f>+G72+10</f>
        <v>20</v>
      </c>
      <c r="H74" s="7"/>
      <c r="I74" s="3">
        <v>0</v>
      </c>
      <c r="J74" s="3">
        <f>+J72-10</f>
        <v>80</v>
      </c>
      <c r="K74" s="12"/>
      <c r="L74" s="5">
        <f t="shared" si="7"/>
        <v>20</v>
      </c>
      <c r="M74" s="5">
        <f t="shared" si="8"/>
        <v>0</v>
      </c>
      <c r="N74" s="12"/>
      <c r="O74" s="12"/>
      <c r="Q74" s="9"/>
      <c r="R74" s="9"/>
      <c r="S74" s="9"/>
      <c r="U74" s="10"/>
      <c r="V74" s="10"/>
      <c r="W74" s="10"/>
      <c r="X74" s="10"/>
      <c r="Y74" s="10"/>
    </row>
    <row r="75" spans="1:125" x14ac:dyDescent="0.3">
      <c r="A75" s="35">
        <f t="shared" si="9"/>
        <v>3</v>
      </c>
      <c r="B75" s="35" t="str">
        <f t="shared" si="10"/>
        <v>Extracto</v>
      </c>
      <c r="C75" s="36">
        <f>+AB7</f>
        <v>72.3</v>
      </c>
      <c r="D75" s="34">
        <f>+Z7</f>
        <v>17.5</v>
      </c>
      <c r="E75" s="5"/>
      <c r="F75" s="8">
        <f>100-G75</f>
        <v>80</v>
      </c>
      <c r="G75" s="1">
        <f t="shared" ref="G75:G91" si="11">+G73+10</f>
        <v>20</v>
      </c>
      <c r="H75" s="7"/>
      <c r="I75" s="3">
        <v>80</v>
      </c>
      <c r="J75" s="3">
        <v>0</v>
      </c>
      <c r="K75" s="12"/>
      <c r="L75" s="5">
        <f t="shared" si="7"/>
        <v>20</v>
      </c>
      <c r="M75" s="5">
        <f t="shared" si="8"/>
        <v>80</v>
      </c>
      <c r="N75" s="5"/>
      <c r="O75" s="5"/>
      <c r="P75" s="5"/>
      <c r="R75" s="13"/>
      <c r="S75" s="5"/>
      <c r="U75" s="10"/>
      <c r="V75" s="10"/>
      <c r="W75" s="10"/>
      <c r="X75" s="10"/>
      <c r="Y75" s="10"/>
    </row>
    <row r="76" spans="1:125" x14ac:dyDescent="0.3">
      <c r="A76" s="35">
        <f t="shared" si="9"/>
        <v>4</v>
      </c>
      <c r="B76" s="35" t="str">
        <f t="shared" si="10"/>
        <v>Refinado</v>
      </c>
      <c r="C76" s="36">
        <f>+W8</f>
        <v>7</v>
      </c>
      <c r="D76" s="34">
        <f>+U8</f>
        <v>20</v>
      </c>
      <c r="E76" s="5"/>
      <c r="F76" s="5">
        <v>0</v>
      </c>
      <c r="G76" s="1">
        <f t="shared" si="11"/>
        <v>30</v>
      </c>
      <c r="H76" s="7"/>
      <c r="I76" s="3">
        <v>0</v>
      </c>
      <c r="J76" s="3">
        <f t="shared" ref="J76" si="12">+J74-10</f>
        <v>70</v>
      </c>
      <c r="K76" s="12"/>
      <c r="L76" s="5">
        <f t="shared" si="7"/>
        <v>30</v>
      </c>
      <c r="M76" s="5">
        <f t="shared" si="8"/>
        <v>0</v>
      </c>
      <c r="N76" s="12"/>
      <c r="O76" s="12"/>
      <c r="Q76" s="9"/>
      <c r="R76" s="9"/>
      <c r="S76" s="9"/>
      <c r="U76" s="10"/>
      <c r="V76" s="10"/>
      <c r="W76" s="10"/>
      <c r="X76" s="10"/>
      <c r="Y76" s="10"/>
    </row>
    <row r="77" spans="1:125" x14ac:dyDescent="0.3">
      <c r="A77" s="35">
        <f t="shared" si="9"/>
        <v>4</v>
      </c>
      <c r="B77" s="35" t="str">
        <f t="shared" si="10"/>
        <v>Extracto</v>
      </c>
      <c r="C77" s="36">
        <f>+AB8</f>
        <v>75.400000000000006</v>
      </c>
      <c r="D77" s="34">
        <f>+Z8</f>
        <v>14.8</v>
      </c>
      <c r="E77" s="5"/>
      <c r="F77" s="8">
        <f>100-G77</f>
        <v>70</v>
      </c>
      <c r="G77" s="1">
        <f t="shared" si="11"/>
        <v>30</v>
      </c>
      <c r="H77" s="7"/>
      <c r="I77" s="3">
        <v>70</v>
      </c>
      <c r="J77" s="3">
        <v>0</v>
      </c>
      <c r="K77" s="12"/>
      <c r="L77" s="5">
        <f t="shared" si="7"/>
        <v>30</v>
      </c>
      <c r="M77" s="5">
        <f t="shared" si="8"/>
        <v>70</v>
      </c>
      <c r="N77" s="12"/>
      <c r="O77" s="12"/>
      <c r="Q77" s="9"/>
      <c r="R77" s="9"/>
      <c r="S77" s="9"/>
      <c r="U77" s="10"/>
      <c r="V77" s="10"/>
      <c r="W77" s="10"/>
      <c r="X77" s="10"/>
      <c r="Y77" s="10"/>
    </row>
    <row r="78" spans="1:125" x14ac:dyDescent="0.3">
      <c r="A78" s="35">
        <f t="shared" si="9"/>
        <v>5</v>
      </c>
      <c r="B78" s="35" t="str">
        <f t="shared" si="10"/>
        <v>Refinado</v>
      </c>
      <c r="C78" s="34">
        <f>+W9</f>
        <v>6.2</v>
      </c>
      <c r="D78" s="34">
        <f>+U9</f>
        <v>16.600000000000001</v>
      </c>
      <c r="E78" s="5"/>
      <c r="F78" s="5">
        <v>0</v>
      </c>
      <c r="G78" s="1">
        <f t="shared" si="11"/>
        <v>40</v>
      </c>
      <c r="H78" s="7"/>
      <c r="I78" s="3">
        <v>0</v>
      </c>
      <c r="J78" s="3">
        <f t="shared" ref="J78" si="13">+J76-10</f>
        <v>60</v>
      </c>
      <c r="K78" s="12"/>
      <c r="L78" s="5">
        <f t="shared" si="7"/>
        <v>40</v>
      </c>
      <c r="M78" s="5">
        <f t="shared" si="8"/>
        <v>0</v>
      </c>
      <c r="N78" s="12"/>
      <c r="O78" s="12"/>
      <c r="R78" s="13"/>
      <c r="S78" s="9"/>
      <c r="U78" s="10"/>
      <c r="V78" s="10"/>
      <c r="W78" s="10"/>
      <c r="X78" s="10"/>
      <c r="Y78" s="10"/>
    </row>
    <row r="79" spans="1:125" x14ac:dyDescent="0.3">
      <c r="A79" s="35">
        <f t="shared" si="9"/>
        <v>5</v>
      </c>
      <c r="B79" s="35" t="str">
        <f t="shared" si="10"/>
        <v>Extracto</v>
      </c>
      <c r="C79" s="34">
        <f>+AB9</f>
        <v>78</v>
      </c>
      <c r="D79" s="34">
        <f>+Z9</f>
        <v>12.8</v>
      </c>
      <c r="E79" s="5"/>
      <c r="F79" s="8">
        <f>100-G79</f>
        <v>60</v>
      </c>
      <c r="G79" s="1">
        <f t="shared" si="11"/>
        <v>40</v>
      </c>
      <c r="H79" s="1"/>
      <c r="I79" s="3">
        <v>60</v>
      </c>
      <c r="J79" s="3">
        <v>0</v>
      </c>
      <c r="K79" s="12"/>
      <c r="L79" s="5">
        <f t="shared" si="7"/>
        <v>40</v>
      </c>
      <c r="M79" s="5">
        <f t="shared" si="8"/>
        <v>60</v>
      </c>
      <c r="N79" s="12"/>
      <c r="O79" s="12"/>
      <c r="Q79" s="9"/>
      <c r="R79" s="9"/>
      <c r="S79" s="9"/>
      <c r="U79" s="10"/>
      <c r="V79" s="10"/>
      <c r="W79" s="10"/>
      <c r="X79" s="10"/>
      <c r="Y79" s="10"/>
    </row>
    <row r="80" spans="1:125" x14ac:dyDescent="0.3">
      <c r="A80" s="35">
        <f t="shared" si="9"/>
        <v>6</v>
      </c>
      <c r="B80" s="35" t="str">
        <f t="shared" si="10"/>
        <v>Refinado</v>
      </c>
      <c r="C80" s="36">
        <f>+W10</f>
        <v>6.1</v>
      </c>
      <c r="D80" s="34">
        <f>+U10</f>
        <v>15</v>
      </c>
      <c r="E80" s="5"/>
      <c r="F80" s="5">
        <v>0</v>
      </c>
      <c r="G80" s="1">
        <f t="shared" si="11"/>
        <v>50</v>
      </c>
      <c r="H80" s="1"/>
      <c r="I80" s="3">
        <v>0</v>
      </c>
      <c r="J80" s="3">
        <f t="shared" ref="J80" si="14">+J78-10</f>
        <v>50</v>
      </c>
      <c r="K80" s="12"/>
      <c r="L80" s="5">
        <f t="shared" si="7"/>
        <v>50</v>
      </c>
      <c r="M80" s="5">
        <f t="shared" si="8"/>
        <v>0</v>
      </c>
      <c r="N80" s="12"/>
      <c r="O80" s="12"/>
      <c r="Q80" s="9"/>
      <c r="R80" s="9"/>
      <c r="S80" s="9"/>
      <c r="U80" s="10"/>
      <c r="V80" s="10"/>
      <c r="W80" s="10"/>
      <c r="X80" s="10"/>
      <c r="Y80" s="10"/>
    </row>
    <row r="81" spans="1:25" x14ac:dyDescent="0.3">
      <c r="A81" s="35">
        <f t="shared" si="9"/>
        <v>6</v>
      </c>
      <c r="B81" s="35" t="str">
        <f t="shared" si="10"/>
        <v>Extracto</v>
      </c>
      <c r="C81" s="36">
        <f>+AB10</f>
        <v>80.3</v>
      </c>
      <c r="D81" s="34">
        <f>+Z10</f>
        <v>11</v>
      </c>
      <c r="E81" s="5"/>
      <c r="F81" s="8">
        <f>100-G81</f>
        <v>50</v>
      </c>
      <c r="G81" s="1">
        <f t="shared" si="11"/>
        <v>50</v>
      </c>
      <c r="H81" s="1"/>
      <c r="I81" s="3">
        <v>50</v>
      </c>
      <c r="J81" s="3">
        <v>0</v>
      </c>
      <c r="K81" s="12"/>
      <c r="L81" s="5">
        <f t="shared" si="7"/>
        <v>50</v>
      </c>
      <c r="M81" s="5">
        <f t="shared" si="8"/>
        <v>50</v>
      </c>
      <c r="T81" s="10"/>
      <c r="U81" s="10"/>
      <c r="V81" s="10"/>
      <c r="W81" s="10"/>
      <c r="X81" s="10"/>
      <c r="Y81" s="10"/>
    </row>
    <row r="82" spans="1:25" x14ac:dyDescent="0.3">
      <c r="A82" s="35">
        <f>+A80+1</f>
        <v>7</v>
      </c>
      <c r="B82" s="35" t="str">
        <f t="shared" si="10"/>
        <v>Refinado</v>
      </c>
      <c r="C82" s="36">
        <f>+W11</f>
        <v>6</v>
      </c>
      <c r="D82" s="34">
        <f>+U11</f>
        <v>13.5</v>
      </c>
      <c r="E82" s="5"/>
      <c r="F82" s="5">
        <v>0</v>
      </c>
      <c r="G82" s="1">
        <f t="shared" si="11"/>
        <v>60</v>
      </c>
      <c r="H82" s="1"/>
      <c r="I82" s="3">
        <v>0</v>
      </c>
      <c r="J82" s="3">
        <f t="shared" ref="J82" si="15">+J80-10</f>
        <v>40</v>
      </c>
      <c r="K82" s="12"/>
      <c r="L82" s="5">
        <f t="shared" si="7"/>
        <v>60</v>
      </c>
      <c r="M82" s="5">
        <f t="shared" si="8"/>
        <v>0</v>
      </c>
      <c r="T82" s="10"/>
      <c r="U82" s="10"/>
      <c r="V82" s="10"/>
      <c r="W82" s="10"/>
      <c r="X82" s="10"/>
      <c r="Y82" s="10"/>
    </row>
    <row r="83" spans="1:25" x14ac:dyDescent="0.3">
      <c r="A83" s="35">
        <f t="shared" si="9"/>
        <v>7</v>
      </c>
      <c r="B83" s="35" t="str">
        <f t="shared" si="10"/>
        <v>Extracto</v>
      </c>
      <c r="C83" s="34">
        <f>+AB11</f>
        <v>82.3</v>
      </c>
      <c r="D83" s="34">
        <f>+Z11</f>
        <v>9.5</v>
      </c>
      <c r="E83" s="5"/>
      <c r="F83" s="8">
        <f>100-G83</f>
        <v>40</v>
      </c>
      <c r="G83" s="1">
        <f t="shared" si="11"/>
        <v>60</v>
      </c>
      <c r="I83" s="3">
        <v>40</v>
      </c>
      <c r="J83" s="3">
        <v>0</v>
      </c>
      <c r="K83" s="12"/>
      <c r="L83" s="5">
        <f t="shared" si="7"/>
        <v>60</v>
      </c>
      <c r="M83" s="5">
        <f t="shared" si="8"/>
        <v>40</v>
      </c>
      <c r="T83" s="10"/>
      <c r="U83" s="10"/>
      <c r="V83" s="10"/>
      <c r="W83" s="10"/>
      <c r="X83" s="10"/>
      <c r="Y83" s="10"/>
    </row>
    <row r="84" spans="1:25" x14ac:dyDescent="0.3">
      <c r="A84" s="35">
        <f t="shared" si="9"/>
        <v>8</v>
      </c>
      <c r="B84" s="35" t="str">
        <f t="shared" si="10"/>
        <v>Refinado</v>
      </c>
      <c r="C84" s="34">
        <f>+W12</f>
        <v>5</v>
      </c>
      <c r="D84" s="34">
        <f>+U12</f>
        <v>9.4</v>
      </c>
      <c r="E84" s="5"/>
      <c r="F84" s="5">
        <v>0</v>
      </c>
      <c r="G84" s="1">
        <f t="shared" si="11"/>
        <v>70</v>
      </c>
      <c r="I84" s="3">
        <v>0</v>
      </c>
      <c r="J84" s="3">
        <f t="shared" ref="J84" si="16">+J82-10</f>
        <v>30</v>
      </c>
      <c r="K84" s="12"/>
      <c r="L84" s="5">
        <f t="shared" si="7"/>
        <v>70</v>
      </c>
      <c r="M84" s="5">
        <f t="shared" si="8"/>
        <v>0</v>
      </c>
      <c r="T84" s="10"/>
      <c r="U84" s="10"/>
      <c r="V84" s="10"/>
      <c r="W84" s="10"/>
      <c r="X84" s="10"/>
      <c r="Y84" s="10"/>
    </row>
    <row r="85" spans="1:25" x14ac:dyDescent="0.3">
      <c r="A85" s="35">
        <f t="shared" si="9"/>
        <v>8</v>
      </c>
      <c r="B85" s="35" t="str">
        <f t="shared" si="10"/>
        <v>Extracto</v>
      </c>
      <c r="C85" s="36">
        <f>+AB12</f>
        <v>86</v>
      </c>
      <c r="D85" s="34">
        <f>+Z12</f>
        <v>6</v>
      </c>
      <c r="E85" s="5"/>
      <c r="F85" s="8">
        <f>100-G85</f>
        <v>30</v>
      </c>
      <c r="G85" s="1">
        <f t="shared" si="11"/>
        <v>70</v>
      </c>
      <c r="I85" s="3">
        <v>30</v>
      </c>
      <c r="J85" s="3">
        <v>0</v>
      </c>
      <c r="K85" s="12"/>
      <c r="L85" s="5">
        <f t="shared" si="7"/>
        <v>70</v>
      </c>
      <c r="M85" s="5">
        <f t="shared" si="8"/>
        <v>30</v>
      </c>
      <c r="T85" s="10"/>
      <c r="U85" s="10"/>
      <c r="V85" s="10"/>
      <c r="W85" s="10"/>
      <c r="X85" s="10"/>
      <c r="Y85" s="10"/>
    </row>
    <row r="86" spans="1:25" x14ac:dyDescent="0.3">
      <c r="A86" s="35">
        <f t="shared" si="9"/>
        <v>9</v>
      </c>
      <c r="B86" s="35" t="str">
        <f t="shared" si="10"/>
        <v>Refinado</v>
      </c>
      <c r="C86" s="36">
        <f>+W13</f>
        <v>4.2</v>
      </c>
      <c r="D86" s="34">
        <f>+U13</f>
        <v>4.8</v>
      </c>
      <c r="E86" s="5"/>
      <c r="F86" s="5">
        <v>0</v>
      </c>
      <c r="G86" s="1">
        <f t="shared" si="11"/>
        <v>80</v>
      </c>
      <c r="I86" s="3">
        <v>0</v>
      </c>
      <c r="J86" s="3">
        <f t="shared" ref="J86" si="17">+J84-10</f>
        <v>20</v>
      </c>
      <c r="K86" s="12"/>
      <c r="L86" s="5">
        <f t="shared" si="7"/>
        <v>80</v>
      </c>
      <c r="M86" s="5">
        <f t="shared" si="8"/>
        <v>0</v>
      </c>
      <c r="T86" s="10"/>
      <c r="U86" s="10"/>
      <c r="V86" s="10"/>
      <c r="W86" s="10"/>
      <c r="X86" s="10"/>
      <c r="Y86" s="10"/>
    </row>
    <row r="87" spans="1:25" x14ac:dyDescent="0.3">
      <c r="A87" s="35">
        <f t="shared" si="9"/>
        <v>9</v>
      </c>
      <c r="B87" s="35" t="str">
        <f t="shared" si="10"/>
        <v>Extracto</v>
      </c>
      <c r="C87" s="36">
        <f>+AB13</f>
        <v>88.5</v>
      </c>
      <c r="D87" s="34">
        <f>+Z13</f>
        <v>3.2</v>
      </c>
      <c r="E87" s="5"/>
      <c r="F87" s="8">
        <f>100-G87</f>
        <v>20</v>
      </c>
      <c r="G87" s="1">
        <f t="shared" si="11"/>
        <v>80</v>
      </c>
      <c r="I87" s="3">
        <v>20</v>
      </c>
      <c r="J87" s="3">
        <v>0</v>
      </c>
      <c r="K87" s="12"/>
      <c r="L87" s="5">
        <f t="shared" si="7"/>
        <v>80</v>
      </c>
      <c r="M87" s="5">
        <f t="shared" si="8"/>
        <v>20</v>
      </c>
      <c r="T87" s="10"/>
      <c r="U87" s="10"/>
      <c r="V87" s="10"/>
      <c r="W87" s="10"/>
      <c r="X87" s="10"/>
      <c r="Y87" s="10"/>
    </row>
    <row r="88" spans="1:25" x14ac:dyDescent="0.3">
      <c r="A88" s="35">
        <f>+A86+1</f>
        <v>10</v>
      </c>
      <c r="B88" s="35" t="str">
        <f t="shared" si="10"/>
        <v>Refinado</v>
      </c>
      <c r="C88" s="34">
        <f>+W14</f>
        <v>3.5</v>
      </c>
      <c r="D88" s="34">
        <f>+U14</f>
        <v>0</v>
      </c>
      <c r="E88" s="5"/>
      <c r="F88" s="5">
        <v>0</v>
      </c>
      <c r="G88" s="1">
        <f t="shared" si="11"/>
        <v>90</v>
      </c>
      <c r="I88" s="3">
        <v>0</v>
      </c>
      <c r="J88" s="3">
        <f t="shared" ref="J88" si="18">+J86-10</f>
        <v>10</v>
      </c>
      <c r="K88" s="12"/>
      <c r="L88" s="5">
        <f t="shared" si="7"/>
        <v>90</v>
      </c>
      <c r="M88" s="5">
        <f t="shared" si="8"/>
        <v>0</v>
      </c>
      <c r="T88" s="10"/>
      <c r="U88" s="10"/>
      <c r="V88" s="10"/>
      <c r="W88" s="10"/>
      <c r="X88" s="10"/>
      <c r="Y88" s="10"/>
    </row>
    <row r="89" spans="1:25" customFormat="1" x14ac:dyDescent="0.3">
      <c r="A89" s="35">
        <f t="shared" si="9"/>
        <v>10</v>
      </c>
      <c r="B89" s="35" t="str">
        <f t="shared" si="10"/>
        <v>Extracto</v>
      </c>
      <c r="C89" s="34">
        <f>+AB14</f>
        <v>92.6</v>
      </c>
      <c r="D89" s="37">
        <f>+Z14</f>
        <v>0</v>
      </c>
      <c r="E89" s="1"/>
      <c r="F89" s="8">
        <f>100-G89</f>
        <v>10</v>
      </c>
      <c r="G89" s="1">
        <f t="shared" si="11"/>
        <v>90</v>
      </c>
      <c r="I89" s="3">
        <v>10</v>
      </c>
      <c r="J89" s="3">
        <v>0</v>
      </c>
      <c r="L89" s="5">
        <f t="shared" si="7"/>
        <v>90</v>
      </c>
      <c r="M89" s="5">
        <f t="shared" si="8"/>
        <v>10</v>
      </c>
    </row>
    <row r="90" spans="1:25" customFormat="1" x14ac:dyDescent="0.3">
      <c r="B90" s="5"/>
      <c r="F90" s="5">
        <v>0</v>
      </c>
      <c r="G90" s="1">
        <f>+G88+10</f>
        <v>100</v>
      </c>
      <c r="I90" s="3">
        <v>0</v>
      </c>
      <c r="J90" s="3">
        <v>0</v>
      </c>
      <c r="L90" s="5">
        <f t="shared" si="7"/>
        <v>100</v>
      </c>
      <c r="M90" s="5">
        <f t="shared" si="8"/>
        <v>0</v>
      </c>
    </row>
    <row r="91" spans="1:25" customFormat="1" x14ac:dyDescent="0.3">
      <c r="F91" s="8">
        <f>100-G91</f>
        <v>0</v>
      </c>
      <c r="G91" s="1">
        <f t="shared" si="11"/>
        <v>100</v>
      </c>
      <c r="I91" s="3">
        <v>0</v>
      </c>
      <c r="J91" s="3">
        <v>0</v>
      </c>
      <c r="L91" s="5">
        <f t="shared" si="7"/>
        <v>100</v>
      </c>
      <c r="M91" s="5">
        <f t="shared" si="8"/>
        <v>0</v>
      </c>
    </row>
    <row r="92" spans="1:25" customFormat="1" ht="12.6" x14ac:dyDescent="0.2"/>
    <row r="93" spans="1:25" customFormat="1" ht="12.6" x14ac:dyDescent="0.2"/>
    <row r="94" spans="1:25" customFormat="1" ht="12.6" x14ac:dyDescent="0.2"/>
    <row r="95" spans="1:25" customFormat="1" ht="12.6" x14ac:dyDescent="0.2"/>
    <row r="96" spans="1:25" customFormat="1" ht="12.6" x14ac:dyDescent="0.2"/>
    <row r="97" customFormat="1" ht="12.6" x14ac:dyDescent="0.2"/>
    <row r="98" customFormat="1" ht="12.6" x14ac:dyDescent="0.2"/>
    <row r="99" customFormat="1" ht="12.6" x14ac:dyDescent="0.2"/>
    <row r="100" customFormat="1" ht="12.6" x14ac:dyDescent="0.2"/>
    <row r="101" customFormat="1" ht="12.6" x14ac:dyDescent="0.2"/>
    <row r="102" customFormat="1" ht="12.6" x14ac:dyDescent="0.2"/>
    <row r="103" customFormat="1" ht="12.6" x14ac:dyDescent="0.2"/>
    <row r="104" customFormat="1" ht="12.6" x14ac:dyDescent="0.2"/>
    <row r="105" customFormat="1" ht="12.6" x14ac:dyDescent="0.2"/>
    <row r="106" customFormat="1" ht="12.6" x14ac:dyDescent="0.2"/>
    <row r="107" customFormat="1" ht="12.6" x14ac:dyDescent="0.2"/>
    <row r="108" customFormat="1" ht="12.6" x14ac:dyDescent="0.2"/>
    <row r="109" customFormat="1" ht="12.6" x14ac:dyDescent="0.2"/>
    <row r="110" customFormat="1" ht="12.6" x14ac:dyDescent="0.2"/>
    <row r="111" customFormat="1" ht="12.6" x14ac:dyDescent="0.2"/>
    <row r="112" customFormat="1" ht="12.6" x14ac:dyDescent="0.2"/>
    <row r="113" customFormat="1" ht="12.6" x14ac:dyDescent="0.2"/>
    <row r="114" customFormat="1" ht="12.6" x14ac:dyDescent="0.2"/>
    <row r="115" customFormat="1" ht="12.6" x14ac:dyDescent="0.2"/>
    <row r="116" customFormat="1" ht="12.6" x14ac:dyDescent="0.2"/>
    <row r="117" customFormat="1" ht="12.6" x14ac:dyDescent="0.2"/>
    <row r="118" customFormat="1" ht="12.6" x14ac:dyDescent="0.2"/>
    <row r="119" customFormat="1" ht="12.6" x14ac:dyDescent="0.2"/>
    <row r="120" customFormat="1" ht="12.6" x14ac:dyDescent="0.2"/>
    <row r="121" customFormat="1" ht="12.6" x14ac:dyDescent="0.2"/>
    <row r="122" customFormat="1" ht="12.6" x14ac:dyDescent="0.2"/>
    <row r="123" customFormat="1" ht="12.6" x14ac:dyDescent="0.2"/>
    <row r="124" customFormat="1" ht="12.6" x14ac:dyDescent="0.2"/>
    <row r="125" customFormat="1" ht="12.6" x14ac:dyDescent="0.2"/>
    <row r="126" customFormat="1" ht="12.6" x14ac:dyDescent="0.2"/>
    <row r="127" customFormat="1" ht="12.6" x14ac:dyDescent="0.2"/>
    <row r="128" customFormat="1" ht="12.6" x14ac:dyDescent="0.2"/>
    <row r="129" customFormat="1" ht="12.6" x14ac:dyDescent="0.2"/>
    <row r="130" customFormat="1" ht="12.6" x14ac:dyDescent="0.2"/>
    <row r="131" customFormat="1" ht="12.6" x14ac:dyDescent="0.2"/>
    <row r="132" customFormat="1" ht="12.6" x14ac:dyDescent="0.2"/>
    <row r="133" customFormat="1" ht="12.6" x14ac:dyDescent="0.2"/>
    <row r="134" customFormat="1" ht="12.6" x14ac:dyDescent="0.2"/>
    <row r="135" customFormat="1" ht="12.6" x14ac:dyDescent="0.2"/>
    <row r="136" customFormat="1" ht="12.6" x14ac:dyDescent="0.2"/>
    <row r="137" customFormat="1" ht="12.6" x14ac:dyDescent="0.2"/>
    <row r="138" customFormat="1" ht="12.6" x14ac:dyDescent="0.2"/>
    <row r="139" customFormat="1" ht="12.6" x14ac:dyDescent="0.2"/>
    <row r="140" customFormat="1" ht="12.6" x14ac:dyDescent="0.2"/>
    <row r="141" customFormat="1" ht="12.6" x14ac:dyDescent="0.2"/>
    <row r="142" customFormat="1" ht="12.6" x14ac:dyDescent="0.2"/>
    <row r="143" customFormat="1" ht="12.6" x14ac:dyDescent="0.2"/>
    <row r="144" customFormat="1" ht="12.6" x14ac:dyDescent="0.2"/>
    <row r="145" customFormat="1" ht="12.6" x14ac:dyDescent="0.2"/>
    <row r="146" customFormat="1" ht="12.6" x14ac:dyDescent="0.2"/>
    <row r="147" customFormat="1" ht="12.6" x14ac:dyDescent="0.2"/>
    <row r="148" customFormat="1" ht="12.6" x14ac:dyDescent="0.2"/>
    <row r="149" customFormat="1" ht="12.6" x14ac:dyDescent="0.2"/>
    <row r="150" customFormat="1" ht="12.6" x14ac:dyDescent="0.2"/>
    <row r="151" customFormat="1" ht="12.6" x14ac:dyDescent="0.2"/>
    <row r="152" customFormat="1" ht="12.6" x14ac:dyDescent="0.2"/>
    <row r="153" customFormat="1" ht="12.6" x14ac:dyDescent="0.2"/>
    <row r="154" customFormat="1" ht="12.6" x14ac:dyDescent="0.2"/>
    <row r="155" customFormat="1" ht="12.6" x14ac:dyDescent="0.2"/>
    <row r="156" customFormat="1" ht="12.6" x14ac:dyDescent="0.2"/>
    <row r="157" customFormat="1" ht="12.6" x14ac:dyDescent="0.2"/>
    <row r="158" customFormat="1" ht="12.6" x14ac:dyDescent="0.2"/>
    <row r="159" customFormat="1" ht="12.6" x14ac:dyDescent="0.2"/>
    <row r="160" customFormat="1" ht="12.6" x14ac:dyDescent="0.2"/>
    <row r="161" customFormat="1" ht="12.6" x14ac:dyDescent="0.2"/>
    <row r="162" customFormat="1" ht="12.6" x14ac:dyDescent="0.2"/>
    <row r="163" customFormat="1" ht="12.6" x14ac:dyDescent="0.2"/>
    <row r="164" customFormat="1" ht="12.6" x14ac:dyDescent="0.2"/>
    <row r="165" customFormat="1" ht="12.6" x14ac:dyDescent="0.2"/>
    <row r="166" customFormat="1" ht="12.6" x14ac:dyDescent="0.2"/>
    <row r="167" customFormat="1" ht="12.6" x14ac:dyDescent="0.2"/>
    <row r="168" customFormat="1" ht="12.6" x14ac:dyDescent="0.2"/>
    <row r="169" customFormat="1" ht="12.6" x14ac:dyDescent="0.2"/>
    <row r="170" customFormat="1" ht="12.6" x14ac:dyDescent="0.2"/>
    <row r="171" customFormat="1" ht="12.6" x14ac:dyDescent="0.2"/>
    <row r="172" customFormat="1" ht="12.6" x14ac:dyDescent="0.2"/>
    <row r="173" customFormat="1" ht="12.6" x14ac:dyDescent="0.2"/>
    <row r="174" customFormat="1" ht="12.6" x14ac:dyDescent="0.2"/>
    <row r="175" customFormat="1" ht="12.6" x14ac:dyDescent="0.2"/>
    <row r="176" customFormat="1" ht="12.6" x14ac:dyDescent="0.2"/>
    <row r="177" customFormat="1" ht="12.6" x14ac:dyDescent="0.2"/>
    <row r="178" customFormat="1" ht="12.6" x14ac:dyDescent="0.2"/>
    <row r="179" customFormat="1" ht="12.6" x14ac:dyDescent="0.2"/>
    <row r="180" customFormat="1" ht="12.6" x14ac:dyDescent="0.2"/>
    <row r="181" customFormat="1" ht="12.6" x14ac:dyDescent="0.2"/>
    <row r="182" customFormat="1" ht="12.6" x14ac:dyDescent="0.2"/>
    <row r="183" customFormat="1" ht="12.6" x14ac:dyDescent="0.2"/>
    <row r="184" customFormat="1" ht="12.6" x14ac:dyDescent="0.2"/>
    <row r="185" customFormat="1" ht="12.6" x14ac:dyDescent="0.2"/>
    <row r="186" customFormat="1" ht="12.6" x14ac:dyDescent="0.2"/>
    <row r="187" customFormat="1" ht="12.6" x14ac:dyDescent="0.2"/>
    <row r="188" customFormat="1" ht="12.6" x14ac:dyDescent="0.2"/>
    <row r="189" customFormat="1" ht="12.6" x14ac:dyDescent="0.2"/>
    <row r="190" customFormat="1" ht="12.6" x14ac:dyDescent="0.2"/>
    <row r="191" customFormat="1" ht="12.6" x14ac:dyDescent="0.2"/>
    <row r="192" customFormat="1" ht="12.6" x14ac:dyDescent="0.2"/>
    <row r="193" customFormat="1" ht="12.6" x14ac:dyDescent="0.2"/>
    <row r="194" customFormat="1" ht="12.6" x14ac:dyDescent="0.2"/>
    <row r="195" customFormat="1" ht="12.6" x14ac:dyDescent="0.2"/>
    <row r="196" customFormat="1" ht="12.6" x14ac:dyDescent="0.2"/>
    <row r="197" customFormat="1" ht="12.6" x14ac:dyDescent="0.2"/>
    <row r="198" customFormat="1" ht="12.6" x14ac:dyDescent="0.2"/>
    <row r="199" customFormat="1" ht="12.6" x14ac:dyDescent="0.2"/>
  </sheetData>
  <mergeCells count="12">
    <mergeCell ref="AE38:AE39"/>
    <mergeCell ref="U3:W3"/>
    <mergeCell ref="Z3:AB3"/>
    <mergeCell ref="AE20:AE21"/>
    <mergeCell ref="AE22:AE23"/>
    <mergeCell ref="AE24:AE25"/>
    <mergeCell ref="AE26:AE27"/>
    <mergeCell ref="AE28:AE29"/>
    <mergeCell ref="AE30:AE31"/>
    <mergeCell ref="AE32:AE33"/>
    <mergeCell ref="AE34:AE35"/>
    <mergeCell ref="AE36:AE37"/>
  </mergeCells>
  <printOptions gridLinesSet="0"/>
  <pageMargins left="0.75" right="0.75" top="1" bottom="1" header="0.5" footer="0.5"/>
  <pageSetup paperSize="9" orientation="portrait" horizontalDpi="4294967292" verticalDpi="300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8698-D95C-45BD-9343-72DE3DF408FA}">
  <sheetPr codeName="Sheet24"/>
  <dimension ref="A1:DU199"/>
  <sheetViews>
    <sheetView showGridLines="0" zoomScale="60" zoomScaleNormal="60" workbookViewId="0">
      <selection activeCell="AA23" sqref="AA23"/>
    </sheetView>
  </sheetViews>
  <sheetFormatPr defaultColWidth="7.08984375" defaultRowHeight="14.4" x14ac:dyDescent="0.3"/>
  <cols>
    <col min="1" max="2" width="7.81640625" style="1" customWidth="1"/>
    <col min="3" max="3" width="7.81640625" style="2" customWidth="1"/>
    <col min="4" max="7" width="7.81640625" style="1" customWidth="1"/>
    <col min="8" max="20" width="7.81640625" style="3" customWidth="1"/>
    <col min="21" max="21" width="8.453125" style="3" bestFit="1" customWidth="1"/>
    <col min="22" max="23" width="7.08984375" style="3" customWidth="1"/>
    <col min="24" max="25" width="9" style="3" customWidth="1"/>
    <col min="26" max="26" width="9.90625" style="3" bestFit="1" customWidth="1"/>
    <col min="27" max="28" width="7.08984375" style="3" customWidth="1"/>
    <col min="29" max="30" width="9" style="3" bestFit="1" customWidth="1"/>
    <col min="31" max="31" width="9.90625" style="3" bestFit="1" customWidth="1"/>
    <col min="32" max="119" width="7.08984375" style="3" customWidth="1"/>
    <col min="120" max="16384" width="7.08984375" style="5"/>
  </cols>
  <sheetData>
    <row r="1" spans="1:125" ht="15" thickBot="1" x14ac:dyDescent="0.35">
      <c r="D1" s="2"/>
      <c r="E1" s="2"/>
      <c r="F1" s="2"/>
      <c r="G1" s="2"/>
      <c r="H1" s="2"/>
      <c r="I1" s="2"/>
      <c r="J1" s="1"/>
      <c r="K1" s="1"/>
      <c r="L1" s="1"/>
      <c r="M1" s="1"/>
      <c r="R1" s="4"/>
      <c r="S1" s="4"/>
      <c r="DP1" s="3"/>
      <c r="DQ1" s="3"/>
      <c r="DR1" s="3"/>
      <c r="DS1" s="3"/>
      <c r="DT1" s="3"/>
      <c r="DU1" s="3"/>
    </row>
    <row r="2" spans="1:125" ht="15" thickBot="1" x14ac:dyDescent="0.35">
      <c r="D2" s="2"/>
      <c r="E2" s="2"/>
      <c r="F2" s="2"/>
      <c r="G2" s="2"/>
      <c r="H2" s="2"/>
      <c r="I2" s="2"/>
      <c r="J2" s="1"/>
      <c r="K2" s="1"/>
      <c r="L2" s="1"/>
      <c r="M2" s="1"/>
      <c r="N2" s="14"/>
      <c r="O2" s="14"/>
      <c r="U2" s="28" t="s">
        <v>0</v>
      </c>
      <c r="V2" s="16" t="s">
        <v>1</v>
      </c>
      <c r="W2" s="28" t="s">
        <v>5</v>
      </c>
      <c r="X2" s="22"/>
      <c r="Z2" s="28" t="s">
        <v>0</v>
      </c>
      <c r="AA2" s="16" t="s">
        <v>1</v>
      </c>
      <c r="AB2" s="28" t="s">
        <v>5</v>
      </c>
      <c r="AC2" s="6"/>
      <c r="DP2" s="3"/>
      <c r="DQ2" s="3"/>
      <c r="DR2" s="3"/>
      <c r="DS2" s="3"/>
      <c r="DT2" s="3"/>
      <c r="DU2" s="3"/>
    </row>
    <row r="3" spans="1:125" ht="15" thickBot="1" x14ac:dyDescent="0.35">
      <c r="A3" s="7"/>
      <c r="B3" s="7"/>
      <c r="C3" s="8"/>
      <c r="D3" s="8"/>
      <c r="E3" s="8"/>
      <c r="F3" s="8"/>
      <c r="G3" s="8"/>
      <c r="H3" s="8"/>
      <c r="I3" s="8"/>
      <c r="J3" s="1"/>
      <c r="K3" s="1"/>
      <c r="L3" s="1"/>
      <c r="M3" s="1"/>
      <c r="U3" s="222" t="s">
        <v>4</v>
      </c>
      <c r="V3" s="223"/>
      <c r="W3" s="224"/>
      <c r="X3" s="23" t="s">
        <v>8</v>
      </c>
      <c r="Z3" s="225" t="s">
        <v>6</v>
      </c>
      <c r="AA3" s="226"/>
      <c r="AB3" s="227"/>
      <c r="AC3" s="23" t="s">
        <v>8</v>
      </c>
      <c r="AD3" s="11"/>
      <c r="AE3" s="11"/>
      <c r="AF3" s="11"/>
      <c r="DP3" s="3"/>
      <c r="DQ3" s="3"/>
      <c r="DR3" s="3"/>
      <c r="DS3" s="3"/>
      <c r="DT3" s="3"/>
      <c r="DU3" s="3"/>
    </row>
    <row r="4" spans="1:125" x14ac:dyDescent="0.3">
      <c r="A4" s="7"/>
      <c r="B4" s="7"/>
      <c r="C4" s="8"/>
      <c r="D4" s="8"/>
      <c r="E4" s="8"/>
      <c r="F4" s="8"/>
      <c r="G4" s="8"/>
      <c r="H4" s="8"/>
      <c r="I4" s="8"/>
      <c r="J4" s="1"/>
      <c r="K4" s="1"/>
      <c r="L4" s="1"/>
      <c r="M4" s="1"/>
      <c r="N4" s="12"/>
      <c r="O4" s="12"/>
      <c r="U4" s="29" t="s">
        <v>15</v>
      </c>
      <c r="V4" s="29" t="s">
        <v>15</v>
      </c>
      <c r="W4" s="29" t="s">
        <v>15</v>
      </c>
      <c r="X4" s="29" t="s">
        <v>15</v>
      </c>
      <c r="Z4" s="29" t="s">
        <v>15</v>
      </c>
      <c r="AA4" s="29" t="s">
        <v>15</v>
      </c>
      <c r="AB4" s="29" t="s">
        <v>15</v>
      </c>
      <c r="AC4" s="29" t="s">
        <v>15</v>
      </c>
      <c r="AD4" s="11"/>
      <c r="AE4" s="11"/>
      <c r="AF4" s="11"/>
      <c r="DP4" s="3"/>
      <c r="DQ4" s="3"/>
      <c r="DR4" s="3"/>
      <c r="DS4" s="3"/>
      <c r="DT4" s="3"/>
      <c r="DU4" s="3"/>
    </row>
    <row r="5" spans="1:125" x14ac:dyDescent="0.3">
      <c r="A5" s="7"/>
      <c r="B5" s="7"/>
      <c r="C5" s="8"/>
      <c r="D5" s="8"/>
      <c r="E5" s="8"/>
      <c r="F5" s="8"/>
      <c r="G5" s="8"/>
      <c r="H5" s="8"/>
      <c r="I5" s="8"/>
      <c r="J5" s="1"/>
      <c r="K5" s="1"/>
      <c r="L5" s="1"/>
      <c r="M5" s="1"/>
      <c r="N5" s="12"/>
      <c r="O5" s="12"/>
      <c r="U5" s="30">
        <v>27.8</v>
      </c>
      <c r="V5" s="15">
        <f t="shared" ref="V5:V14" si="0">100-W5-U5</f>
        <v>60.2</v>
      </c>
      <c r="W5" s="30">
        <v>12</v>
      </c>
      <c r="X5" s="24">
        <f t="shared" ref="X5:X14" si="1">100-SUM(U5:W5)</f>
        <v>0</v>
      </c>
      <c r="Z5" s="30">
        <v>21.2</v>
      </c>
      <c r="AA5" s="15">
        <f>100-AB5-Z5</f>
        <v>11.8</v>
      </c>
      <c r="AB5" s="30">
        <v>67</v>
      </c>
      <c r="AC5" s="24">
        <f t="shared" ref="AC5:AC14" si="2">100-SUM(Z5:AB5)</f>
        <v>0</v>
      </c>
      <c r="AD5" s="11"/>
      <c r="AE5" s="11"/>
      <c r="AF5" s="11"/>
      <c r="DP5" s="3"/>
      <c r="DQ5" s="3"/>
      <c r="DR5" s="3"/>
      <c r="DS5" s="3"/>
      <c r="DT5" s="3"/>
      <c r="DU5" s="3"/>
    </row>
    <row r="6" spans="1:125" x14ac:dyDescent="0.3">
      <c r="A6" s="7"/>
      <c r="B6" s="7"/>
      <c r="C6" s="8"/>
      <c r="D6" s="8"/>
      <c r="E6" s="8"/>
      <c r="F6" s="8"/>
      <c r="G6" s="8"/>
      <c r="H6" s="8"/>
      <c r="I6" s="8"/>
      <c r="J6" s="1"/>
      <c r="K6" s="1"/>
      <c r="L6" s="1"/>
      <c r="M6" s="1"/>
      <c r="N6" s="12"/>
      <c r="O6" s="12"/>
      <c r="U6" s="30">
        <v>26</v>
      </c>
      <c r="V6" s="15">
        <f t="shared" si="0"/>
        <v>65</v>
      </c>
      <c r="W6" s="30">
        <v>9</v>
      </c>
      <c r="X6" s="24">
        <f t="shared" si="1"/>
        <v>0</v>
      </c>
      <c r="Z6" s="30">
        <v>19.8</v>
      </c>
      <c r="AA6" s="15">
        <f>100-AB6-Z6</f>
        <v>12.2</v>
      </c>
      <c r="AB6" s="30">
        <v>68</v>
      </c>
      <c r="AC6" s="24">
        <f t="shared" si="2"/>
        <v>0</v>
      </c>
      <c r="AD6" s="11"/>
      <c r="AE6" s="11"/>
      <c r="AF6" s="11"/>
      <c r="DP6" s="3"/>
      <c r="DQ6" s="3"/>
      <c r="DR6" s="3"/>
      <c r="DS6" s="3"/>
      <c r="DT6" s="3"/>
      <c r="DU6" s="3"/>
    </row>
    <row r="7" spans="1:125" x14ac:dyDescent="0.3">
      <c r="A7" s="7"/>
      <c r="B7" s="7"/>
      <c r="C7" s="8"/>
      <c r="D7" s="8"/>
      <c r="E7" s="8"/>
      <c r="F7" s="8"/>
      <c r="G7" s="8"/>
      <c r="H7" s="8"/>
      <c r="I7" s="8"/>
      <c r="J7" s="1"/>
      <c r="K7" s="1"/>
      <c r="L7" s="1"/>
      <c r="M7" s="1"/>
      <c r="N7" s="12"/>
      <c r="O7" s="12"/>
      <c r="U7" s="30">
        <v>22.4</v>
      </c>
      <c r="V7" s="15">
        <f t="shared" si="0"/>
        <v>70</v>
      </c>
      <c r="W7" s="30">
        <v>7.6</v>
      </c>
      <c r="X7" s="24">
        <f t="shared" si="1"/>
        <v>0</v>
      </c>
      <c r="Z7" s="30">
        <v>17.5</v>
      </c>
      <c r="AA7" s="15">
        <f>100-AB7-Z7</f>
        <v>10.200000000000003</v>
      </c>
      <c r="AB7" s="30">
        <v>72.3</v>
      </c>
      <c r="AC7" s="24">
        <f t="shared" si="2"/>
        <v>0</v>
      </c>
      <c r="AD7" s="11"/>
      <c r="AE7" s="11"/>
      <c r="AF7" s="11"/>
      <c r="DP7" s="3"/>
      <c r="DQ7" s="3"/>
      <c r="DR7" s="3"/>
      <c r="DS7" s="3"/>
      <c r="DT7" s="3"/>
      <c r="DU7" s="3"/>
    </row>
    <row r="8" spans="1:125" x14ac:dyDescent="0.3">
      <c r="A8" s="7"/>
      <c r="B8" s="7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2"/>
      <c r="O8" s="12"/>
      <c r="U8" s="30">
        <v>20</v>
      </c>
      <c r="V8" s="15">
        <f t="shared" si="0"/>
        <v>73</v>
      </c>
      <c r="W8" s="30">
        <v>7</v>
      </c>
      <c r="X8" s="24">
        <f t="shared" si="1"/>
        <v>0</v>
      </c>
      <c r="Z8" s="30">
        <v>14.8</v>
      </c>
      <c r="AA8" s="15">
        <f>100-AB8-Z8</f>
        <v>9.7999999999999936</v>
      </c>
      <c r="AB8" s="30">
        <v>75.400000000000006</v>
      </c>
      <c r="AC8" s="24">
        <f t="shared" si="2"/>
        <v>0</v>
      </c>
      <c r="AD8" s="11"/>
      <c r="AE8" s="11"/>
      <c r="AF8" s="11"/>
      <c r="DP8" s="3"/>
      <c r="DQ8" s="3"/>
      <c r="DR8" s="3"/>
      <c r="DS8" s="3"/>
      <c r="DT8" s="3"/>
      <c r="DU8" s="3"/>
    </row>
    <row r="9" spans="1:125" x14ac:dyDescent="0.3">
      <c r="A9" s="7"/>
      <c r="B9" s="7"/>
      <c r="C9" s="8"/>
      <c r="D9" s="8"/>
      <c r="E9" s="8"/>
      <c r="F9" s="8"/>
      <c r="G9" s="8"/>
      <c r="H9" s="8"/>
      <c r="I9" s="8"/>
      <c r="J9" s="1"/>
      <c r="K9" s="1"/>
      <c r="L9" s="1"/>
      <c r="M9" s="1"/>
      <c r="N9" s="12"/>
      <c r="O9" s="12"/>
      <c r="U9" s="30">
        <v>16.600000000000001</v>
      </c>
      <c r="V9" s="15">
        <f t="shared" si="0"/>
        <v>77.199999999999989</v>
      </c>
      <c r="W9" s="30">
        <v>6.2</v>
      </c>
      <c r="X9" s="24">
        <f t="shared" si="1"/>
        <v>0</v>
      </c>
      <c r="Z9" s="30">
        <v>12.8</v>
      </c>
      <c r="AA9" s="15">
        <f>100-AB9-Z9</f>
        <v>9.1999999999999993</v>
      </c>
      <c r="AB9" s="30">
        <v>78</v>
      </c>
      <c r="AC9" s="24">
        <f t="shared" si="2"/>
        <v>0</v>
      </c>
      <c r="AD9" s="11"/>
      <c r="AE9" s="11"/>
      <c r="AF9" s="11"/>
      <c r="DP9" s="3"/>
      <c r="DQ9" s="3"/>
      <c r="DR9" s="3"/>
      <c r="DS9" s="3"/>
      <c r="DT9" s="3"/>
      <c r="DU9" s="3"/>
    </row>
    <row r="10" spans="1:125" x14ac:dyDescent="0.3">
      <c r="A10" s="7"/>
      <c r="B10" s="7"/>
      <c r="C10" s="8"/>
      <c r="D10" s="8"/>
      <c r="E10" s="8"/>
      <c r="F10" s="8"/>
      <c r="G10" s="8"/>
      <c r="H10" s="8"/>
      <c r="I10" s="8"/>
      <c r="J10" s="1"/>
      <c r="K10" s="1"/>
      <c r="L10" s="1"/>
      <c r="M10" s="1"/>
      <c r="N10" s="12"/>
      <c r="O10" s="12"/>
      <c r="U10" s="30">
        <v>15</v>
      </c>
      <c r="V10" s="15">
        <f t="shared" si="0"/>
        <v>78.900000000000006</v>
      </c>
      <c r="W10" s="30">
        <v>6.1</v>
      </c>
      <c r="X10" s="24">
        <f t="shared" si="1"/>
        <v>0</v>
      </c>
      <c r="Z10" s="30">
        <v>11</v>
      </c>
      <c r="AA10" s="15">
        <v>8.6999999999999993</v>
      </c>
      <c r="AB10" s="30">
        <v>80.3</v>
      </c>
      <c r="AC10" s="24">
        <f t="shared" si="2"/>
        <v>0</v>
      </c>
      <c r="AD10" s="11"/>
      <c r="AE10" s="11"/>
      <c r="AF10" s="11"/>
      <c r="DP10" s="3"/>
      <c r="DQ10" s="3"/>
      <c r="DR10" s="3"/>
      <c r="DS10" s="3"/>
      <c r="DT10" s="3"/>
      <c r="DU10" s="3"/>
    </row>
    <row r="11" spans="1:125" x14ac:dyDescent="0.3">
      <c r="A11" s="7"/>
      <c r="B11" s="7"/>
      <c r="C11" s="8"/>
      <c r="D11" s="8"/>
      <c r="E11" s="8"/>
      <c r="F11" s="8"/>
      <c r="G11" s="8"/>
      <c r="H11" s="8"/>
      <c r="I11" s="8"/>
      <c r="J11" s="1"/>
      <c r="K11" s="1"/>
      <c r="L11" s="1"/>
      <c r="M11" s="1"/>
      <c r="N11" s="12"/>
      <c r="O11" s="12"/>
      <c r="U11" s="30">
        <v>13.5</v>
      </c>
      <c r="V11" s="15">
        <f t="shared" si="0"/>
        <v>80.5</v>
      </c>
      <c r="W11" s="30">
        <v>6</v>
      </c>
      <c r="X11" s="24">
        <f t="shared" si="1"/>
        <v>0</v>
      </c>
      <c r="Z11" s="30">
        <v>9.5</v>
      </c>
      <c r="AA11" s="15">
        <f>100-AB11-Z11</f>
        <v>8.2000000000000028</v>
      </c>
      <c r="AB11" s="30">
        <v>82.3</v>
      </c>
      <c r="AC11" s="24">
        <f t="shared" si="2"/>
        <v>0</v>
      </c>
      <c r="AD11" s="11"/>
      <c r="AE11" s="11"/>
      <c r="AF11" s="11"/>
      <c r="DP11" s="3"/>
      <c r="DQ11" s="3"/>
      <c r="DR11" s="3"/>
      <c r="DS11" s="3"/>
      <c r="DT11" s="3"/>
      <c r="DU11" s="3"/>
    </row>
    <row r="12" spans="1:125" x14ac:dyDescent="0.3">
      <c r="A12" s="7"/>
      <c r="B12" s="7"/>
      <c r="C12" s="8"/>
      <c r="D12" s="8"/>
      <c r="E12" s="8"/>
      <c r="F12" s="8"/>
      <c r="G12" s="8"/>
      <c r="H12" s="8"/>
      <c r="I12" s="8"/>
      <c r="J12" s="1"/>
      <c r="K12" s="1"/>
      <c r="L12" s="1"/>
      <c r="M12" s="1"/>
      <c r="N12" s="12"/>
      <c r="O12" s="12"/>
      <c r="U12" s="30">
        <v>9.4</v>
      </c>
      <c r="V12" s="15">
        <f t="shared" si="0"/>
        <v>85.6</v>
      </c>
      <c r="W12" s="30">
        <v>5</v>
      </c>
      <c r="X12" s="24">
        <f t="shared" si="1"/>
        <v>0</v>
      </c>
      <c r="Z12" s="30">
        <v>6</v>
      </c>
      <c r="AA12" s="15">
        <f>100-AB12-Z12</f>
        <v>8</v>
      </c>
      <c r="AB12" s="30">
        <v>86</v>
      </c>
      <c r="AC12" s="24">
        <f t="shared" si="2"/>
        <v>0</v>
      </c>
      <c r="AD12" s="11"/>
      <c r="AE12" s="11"/>
      <c r="AF12" s="11"/>
      <c r="DP12" s="3"/>
      <c r="DQ12" s="3"/>
      <c r="DR12" s="3"/>
      <c r="DS12" s="3"/>
      <c r="DT12" s="3"/>
      <c r="DU12" s="3"/>
    </row>
    <row r="13" spans="1:125" x14ac:dyDescent="0.3">
      <c r="A13" s="7"/>
      <c r="B13" s="7"/>
      <c r="C13" s="8"/>
      <c r="D13" s="8"/>
      <c r="E13" s="8"/>
      <c r="F13" s="8"/>
      <c r="G13" s="8"/>
      <c r="H13" s="8"/>
      <c r="I13" s="8"/>
      <c r="J13" s="1"/>
      <c r="K13" s="1"/>
      <c r="L13" s="1"/>
      <c r="M13" s="1"/>
      <c r="N13" s="12"/>
      <c r="O13" s="12"/>
      <c r="U13" s="30">
        <v>4.8</v>
      </c>
      <c r="V13" s="15">
        <f t="shared" si="0"/>
        <v>91</v>
      </c>
      <c r="W13" s="30">
        <v>4.2</v>
      </c>
      <c r="X13" s="24">
        <f t="shared" si="1"/>
        <v>0</v>
      </c>
      <c r="Z13" s="30">
        <v>3.2</v>
      </c>
      <c r="AA13" s="15">
        <f>100-AB13-Z13</f>
        <v>8.3000000000000007</v>
      </c>
      <c r="AB13" s="30">
        <v>88.5</v>
      </c>
      <c r="AC13" s="24">
        <f t="shared" si="2"/>
        <v>0</v>
      </c>
      <c r="AD13" s="11"/>
      <c r="AE13" s="11"/>
      <c r="AF13" s="11"/>
      <c r="DP13" s="3"/>
      <c r="DQ13" s="3"/>
      <c r="DR13" s="3"/>
      <c r="DS13" s="3"/>
      <c r="DT13" s="3"/>
      <c r="DU13" s="3"/>
    </row>
    <row r="14" spans="1:125" ht="15" thickBot="1" x14ac:dyDescent="0.35">
      <c r="A14" s="7"/>
      <c r="B14" s="7"/>
      <c r="C14" s="8"/>
      <c r="D14" s="8"/>
      <c r="E14" s="8"/>
      <c r="F14" s="8"/>
      <c r="G14" s="8"/>
      <c r="H14" s="8"/>
      <c r="I14" s="8"/>
      <c r="J14" s="1"/>
      <c r="K14" s="1"/>
      <c r="L14" s="1"/>
      <c r="M14" s="1"/>
      <c r="N14" s="12"/>
      <c r="O14" s="12"/>
      <c r="U14" s="31">
        <v>2</v>
      </c>
      <c r="V14" s="20">
        <f t="shared" si="0"/>
        <v>94.5</v>
      </c>
      <c r="W14" s="31">
        <v>3.5</v>
      </c>
      <c r="X14" s="25">
        <f t="shared" si="1"/>
        <v>0</v>
      </c>
      <c r="Z14" s="31">
        <v>0</v>
      </c>
      <c r="AA14" s="20">
        <f>100-AB14-Z14</f>
        <v>7.4000000000000057</v>
      </c>
      <c r="AB14" s="31">
        <v>92.6</v>
      </c>
      <c r="AC14" s="25">
        <f t="shared" si="2"/>
        <v>0</v>
      </c>
      <c r="AD14" s="11"/>
      <c r="AE14" s="11"/>
      <c r="AF14" s="11"/>
      <c r="DP14" s="3"/>
      <c r="DQ14" s="3"/>
      <c r="DR14" s="3"/>
      <c r="DS14" s="3"/>
      <c r="DT14" s="3"/>
      <c r="DU14" s="3"/>
    </row>
    <row r="15" spans="1:125" ht="15" thickBot="1" x14ac:dyDescent="0.35">
      <c r="A15" s="7"/>
      <c r="B15" s="7"/>
      <c r="C15" s="8"/>
      <c r="D15" s="8"/>
      <c r="E15" s="8"/>
      <c r="F15" s="8"/>
      <c r="G15" s="8"/>
      <c r="H15" s="8"/>
      <c r="I15" s="8"/>
      <c r="J15" s="1"/>
      <c r="K15" s="1"/>
      <c r="L15" s="1"/>
      <c r="M15" s="1"/>
      <c r="N15" s="12"/>
      <c r="O15" s="12"/>
      <c r="AC15" s="10"/>
      <c r="AD15" s="11"/>
      <c r="AE15" s="11"/>
      <c r="AF15" s="11"/>
      <c r="DP15" s="3"/>
      <c r="DQ15" s="3"/>
      <c r="DR15" s="3"/>
      <c r="DS15" s="3"/>
      <c r="DT15" s="3"/>
      <c r="DU15" s="3"/>
    </row>
    <row r="16" spans="1:125" ht="15" thickBot="1" x14ac:dyDescent="0.35">
      <c r="A16" s="7"/>
      <c r="B16" s="7"/>
      <c r="C16" s="8"/>
      <c r="D16" s="8"/>
      <c r="E16" s="8"/>
      <c r="F16" s="8"/>
      <c r="G16" s="8"/>
      <c r="H16" s="8"/>
      <c r="I16" s="8"/>
      <c r="J16" s="1"/>
      <c r="K16" s="1"/>
      <c r="L16" s="1"/>
      <c r="M16" s="1"/>
      <c r="N16" s="12"/>
      <c r="O16" s="12"/>
      <c r="V16" s="194"/>
      <c r="W16" s="195" t="s">
        <v>7</v>
      </c>
      <c r="X16" s="196"/>
      <c r="AE16" s="11"/>
      <c r="AF16" s="11"/>
      <c r="DP16" s="3"/>
      <c r="DQ16" s="3"/>
      <c r="DR16" s="3"/>
      <c r="DS16" s="3"/>
      <c r="DT16" s="3"/>
      <c r="DU16" s="3"/>
    </row>
    <row r="17" spans="1:125" ht="15" thickBot="1" x14ac:dyDescent="0.35">
      <c r="A17" s="7"/>
      <c r="B17" s="7"/>
      <c r="C17" s="8"/>
      <c r="D17" s="8"/>
      <c r="E17" s="8"/>
      <c r="F17" s="8"/>
      <c r="G17" s="8"/>
      <c r="H17" s="8"/>
      <c r="I17" s="8"/>
      <c r="J17" s="1"/>
      <c r="K17" s="1"/>
      <c r="L17" s="1"/>
      <c r="M17" s="1"/>
      <c r="N17" s="12"/>
      <c r="O17" s="12"/>
      <c r="V17" s="32" t="s">
        <v>0</v>
      </c>
      <c r="W17" s="33" t="s">
        <v>1</v>
      </c>
      <c r="X17" s="27" t="s">
        <v>5</v>
      </c>
      <c r="Y17" s="23" t="s">
        <v>8</v>
      </c>
      <c r="AA17" s="200"/>
      <c r="AB17" s="201" t="s">
        <v>28</v>
      </c>
      <c r="AC17" s="202"/>
      <c r="AF17" s="11"/>
      <c r="DP17" s="3"/>
      <c r="DQ17" s="3"/>
      <c r="DR17" s="3"/>
      <c r="DS17" s="3"/>
      <c r="DT17" s="3"/>
      <c r="DU17" s="3"/>
    </row>
    <row r="18" spans="1:125" ht="15" thickBot="1" x14ac:dyDescent="0.35">
      <c r="A18" s="7"/>
      <c r="B18" s="7"/>
      <c r="C18" s="8"/>
      <c r="D18" s="8"/>
      <c r="E18" s="8"/>
      <c r="F18" s="8"/>
      <c r="G18" s="8"/>
      <c r="H18" s="8"/>
      <c r="I18" s="8"/>
      <c r="J18" s="1"/>
      <c r="K18" s="1"/>
      <c r="L18" s="1"/>
      <c r="M18" s="1"/>
      <c r="N18" s="12"/>
      <c r="O18" s="12"/>
      <c r="U18" s="29" t="s">
        <v>17</v>
      </c>
      <c r="V18" s="29" t="s">
        <v>15</v>
      </c>
      <c r="W18" s="29" t="s">
        <v>15</v>
      </c>
      <c r="X18" s="29" t="s">
        <v>15</v>
      </c>
      <c r="Y18" s="29" t="s">
        <v>15</v>
      </c>
      <c r="AA18" s="32" t="s">
        <v>0</v>
      </c>
      <c r="AB18" s="33" t="s">
        <v>1</v>
      </c>
      <c r="AC18" s="27" t="s">
        <v>5</v>
      </c>
      <c r="AD18" s="23" t="s">
        <v>8</v>
      </c>
      <c r="AE18" s="40" t="s">
        <v>29</v>
      </c>
      <c r="AF18" s="11"/>
      <c r="DP18" s="3"/>
      <c r="DQ18" s="3"/>
      <c r="DR18" s="3"/>
      <c r="DS18" s="3"/>
      <c r="DT18" s="3"/>
      <c r="DU18" s="3"/>
    </row>
    <row r="19" spans="1:125" ht="15" thickBot="1" x14ac:dyDescent="0.35">
      <c r="A19" s="7"/>
      <c r="B19" s="7"/>
      <c r="C19" s="8"/>
      <c r="D19" s="8"/>
      <c r="E19" s="8"/>
      <c r="F19" s="8"/>
      <c r="G19" s="8"/>
      <c r="H19" s="8"/>
      <c r="I19" s="8"/>
      <c r="J19" s="1"/>
      <c r="K19" s="1"/>
      <c r="L19" s="1"/>
      <c r="M19" s="1"/>
      <c r="N19" s="12"/>
      <c r="O19" s="12"/>
      <c r="U19" s="30" t="s">
        <v>18</v>
      </c>
      <c r="V19" s="17">
        <v>15</v>
      </c>
      <c r="W19" s="15">
        <v>5</v>
      </c>
      <c r="X19" s="18">
        <v>80</v>
      </c>
      <c r="Y19" s="24">
        <f t="shared" ref="Y19:Y28" si="3">100-SUM(V19:X19)</f>
        <v>0</v>
      </c>
      <c r="AA19" s="26" t="s">
        <v>15</v>
      </c>
      <c r="AB19" s="26" t="s">
        <v>15</v>
      </c>
      <c r="AC19" s="26" t="s">
        <v>15</v>
      </c>
      <c r="AD19" s="26" t="s">
        <v>15</v>
      </c>
      <c r="AE19" s="41" t="s">
        <v>30</v>
      </c>
      <c r="AF19" s="11"/>
      <c r="DP19" s="3"/>
      <c r="DQ19" s="3"/>
      <c r="DR19" s="3"/>
      <c r="DS19" s="3"/>
      <c r="DT19" s="3"/>
      <c r="DU19" s="3"/>
    </row>
    <row r="20" spans="1:125" x14ac:dyDescent="0.3">
      <c r="A20" s="7"/>
      <c r="B20" s="7"/>
      <c r="C20" s="8"/>
      <c r="D20" s="8"/>
      <c r="E20" s="8"/>
      <c r="F20" s="8"/>
      <c r="G20" s="8"/>
      <c r="H20" s="8"/>
      <c r="I20" s="8"/>
      <c r="J20" s="1"/>
      <c r="K20" s="1"/>
      <c r="L20" s="1"/>
      <c r="M20" s="1"/>
      <c r="N20" s="12"/>
      <c r="O20" s="12"/>
      <c r="U20" s="30" t="s">
        <v>19</v>
      </c>
      <c r="V20" s="17">
        <v>22</v>
      </c>
      <c r="W20" s="15">
        <v>8</v>
      </c>
      <c r="X20" s="18">
        <v>70</v>
      </c>
      <c r="Y20" s="24">
        <f t="shared" si="3"/>
        <v>0</v>
      </c>
      <c r="AA20" s="42">
        <v>10</v>
      </c>
      <c r="AB20" s="43"/>
      <c r="AC20" s="44">
        <v>12</v>
      </c>
      <c r="AD20" s="23">
        <f t="shared" ref="AD20:AD39" si="4">100-SUM(AA20:AC20)</f>
        <v>78</v>
      </c>
      <c r="AE20" s="228">
        <f>+SQRT(POWER(D122-D123,2)+POWER(F122-F123,2))</f>
        <v>74.027022093286988</v>
      </c>
      <c r="AF20" s="11"/>
      <c r="DP20" s="3"/>
      <c r="DQ20" s="3"/>
      <c r="DR20" s="3"/>
      <c r="DS20" s="3"/>
      <c r="DT20" s="3"/>
      <c r="DU20" s="3"/>
    </row>
    <row r="21" spans="1:125" ht="15" thickBot="1" x14ac:dyDescent="0.35">
      <c r="A21" s="7"/>
      <c r="B21" s="7"/>
      <c r="C21" s="8"/>
      <c r="D21" s="8"/>
      <c r="E21" s="8"/>
      <c r="F21" s="8"/>
      <c r="G21" s="8"/>
      <c r="H21" s="8"/>
      <c r="I21" s="8"/>
      <c r="J21" s="1"/>
      <c r="K21" s="1"/>
      <c r="L21" s="1"/>
      <c r="M21" s="1"/>
      <c r="N21" s="12"/>
      <c r="O21" s="12"/>
      <c r="U21" s="30" t="s">
        <v>20</v>
      </c>
      <c r="V21" s="17">
        <v>25</v>
      </c>
      <c r="W21" s="15">
        <v>13</v>
      </c>
      <c r="X21" s="18">
        <v>62</v>
      </c>
      <c r="Y21" s="24">
        <f t="shared" si="3"/>
        <v>0</v>
      </c>
      <c r="AA21" s="51">
        <v>12</v>
      </c>
      <c r="AB21" s="52"/>
      <c r="AC21" s="53">
        <v>85</v>
      </c>
      <c r="AD21" s="25">
        <f t="shared" si="4"/>
        <v>3</v>
      </c>
      <c r="AE21" s="221"/>
      <c r="AF21" s="11"/>
      <c r="DP21" s="3"/>
      <c r="DQ21" s="3"/>
      <c r="DR21" s="3"/>
      <c r="DS21" s="3"/>
      <c r="DT21" s="3"/>
      <c r="DU21" s="3"/>
    </row>
    <row r="22" spans="1:125" x14ac:dyDescent="0.3">
      <c r="A22" s="7"/>
      <c r="B22" s="7"/>
      <c r="C22" s="8"/>
      <c r="D22" s="8"/>
      <c r="E22" s="8"/>
      <c r="F22" s="8"/>
      <c r="G22" s="8"/>
      <c r="H22" s="8"/>
      <c r="I22" s="8"/>
      <c r="J22" s="1"/>
      <c r="K22" s="1"/>
      <c r="L22" s="1"/>
      <c r="M22" s="1"/>
      <c r="N22" s="12"/>
      <c r="O22" s="12"/>
      <c r="U22" s="30" t="s">
        <v>21</v>
      </c>
      <c r="V22" s="17">
        <v>37</v>
      </c>
      <c r="W22" s="15">
        <v>5</v>
      </c>
      <c r="X22" s="18">
        <v>58</v>
      </c>
      <c r="Y22" s="24">
        <f t="shared" si="3"/>
        <v>0</v>
      </c>
      <c r="AA22" s="54">
        <v>20</v>
      </c>
      <c r="AB22" s="55"/>
      <c r="AC22" s="56">
        <v>50</v>
      </c>
      <c r="AD22" s="23">
        <f t="shared" si="4"/>
        <v>30</v>
      </c>
      <c r="AE22" s="228">
        <f>+SQRT(POWER(D124-D125,2)+POWER(F124-F125,2))</f>
        <v>40.049968789001575</v>
      </c>
      <c r="AF22" s="11"/>
      <c r="DP22" s="3"/>
      <c r="DQ22" s="3"/>
      <c r="DR22" s="3"/>
      <c r="DS22" s="3"/>
      <c r="DT22" s="3"/>
      <c r="DU22" s="3"/>
    </row>
    <row r="23" spans="1:125" ht="15" thickBot="1" x14ac:dyDescent="0.35">
      <c r="A23" s="7"/>
      <c r="B23" s="7"/>
      <c r="C23" s="8"/>
      <c r="D23" s="8"/>
      <c r="E23" s="8"/>
      <c r="F23" s="8"/>
      <c r="G23" s="8"/>
      <c r="H23" s="8"/>
      <c r="I23" s="8"/>
      <c r="J23" s="1"/>
      <c r="K23" s="1"/>
      <c r="L23" s="1"/>
      <c r="M23" s="1"/>
      <c r="N23" s="12"/>
      <c r="O23" s="12"/>
      <c r="U23" s="30" t="s">
        <v>22</v>
      </c>
      <c r="V23" s="17">
        <v>45</v>
      </c>
      <c r="W23" s="15">
        <v>6</v>
      </c>
      <c r="X23" s="18">
        <v>49</v>
      </c>
      <c r="Y23" s="24">
        <f t="shared" si="3"/>
        <v>0</v>
      </c>
      <c r="AA23" s="45">
        <v>22</v>
      </c>
      <c r="AB23" s="46"/>
      <c r="AC23" s="47">
        <v>9</v>
      </c>
      <c r="AD23" s="25">
        <f t="shared" si="4"/>
        <v>69</v>
      </c>
      <c r="AE23" s="221"/>
      <c r="AF23" s="11"/>
      <c r="DP23" s="3"/>
      <c r="DQ23" s="3"/>
      <c r="DR23" s="3"/>
      <c r="DS23" s="3"/>
      <c r="DT23" s="3"/>
      <c r="DU23" s="3"/>
    </row>
    <row r="24" spans="1:125" x14ac:dyDescent="0.3">
      <c r="A24" s="7"/>
      <c r="B24" s="7"/>
      <c r="C24" s="8"/>
      <c r="D24" s="8"/>
      <c r="E24" s="8"/>
      <c r="F24" s="8"/>
      <c r="G24" s="8"/>
      <c r="H24" s="8"/>
      <c r="I24" s="8"/>
      <c r="J24" s="1"/>
      <c r="K24" s="1"/>
      <c r="L24" s="1"/>
      <c r="M24" s="1"/>
      <c r="N24" s="12"/>
      <c r="O24" s="12"/>
      <c r="U24" s="30" t="s">
        <v>23</v>
      </c>
      <c r="V24" s="17">
        <v>58</v>
      </c>
      <c r="W24" s="15">
        <v>8</v>
      </c>
      <c r="X24" s="18">
        <v>34</v>
      </c>
      <c r="Y24" s="24">
        <f t="shared" si="3"/>
        <v>0</v>
      </c>
      <c r="AA24" s="54">
        <v>30</v>
      </c>
      <c r="AB24" s="55"/>
      <c r="AC24" s="56">
        <v>2</v>
      </c>
      <c r="AD24" s="23">
        <f t="shared" si="4"/>
        <v>68</v>
      </c>
      <c r="AE24" s="228">
        <f>+SQRT(POWER(D126-D127,2)+POWER(F126-F127,2))</f>
        <v>16.124515496597098</v>
      </c>
      <c r="AF24" s="11"/>
      <c r="DP24" s="3"/>
      <c r="DQ24" s="3"/>
      <c r="DR24" s="3"/>
      <c r="DS24" s="3"/>
      <c r="DT24" s="3"/>
      <c r="DU24" s="3"/>
    </row>
    <row r="25" spans="1:125" ht="15" thickBot="1" x14ac:dyDescent="0.35">
      <c r="A25" s="7"/>
      <c r="B25" s="7"/>
      <c r="C25" s="8"/>
      <c r="D25" s="8"/>
      <c r="E25" s="8"/>
      <c r="F25" s="8"/>
      <c r="G25" s="8"/>
      <c r="H25" s="8"/>
      <c r="I25" s="8"/>
      <c r="J25" s="1"/>
      <c r="K25" s="1"/>
      <c r="L25" s="1"/>
      <c r="M25" s="1"/>
      <c r="N25" s="12"/>
      <c r="O25" s="12"/>
      <c r="U25" s="30" t="s">
        <v>24</v>
      </c>
      <c r="V25" s="17">
        <v>66</v>
      </c>
      <c r="W25" s="15">
        <v>4</v>
      </c>
      <c r="X25" s="18">
        <v>30</v>
      </c>
      <c r="Y25" s="24">
        <f t="shared" si="3"/>
        <v>0</v>
      </c>
      <c r="AA25" s="45">
        <v>32</v>
      </c>
      <c r="AB25" s="46"/>
      <c r="AC25" s="47">
        <v>17</v>
      </c>
      <c r="AD25" s="25">
        <f t="shared" si="4"/>
        <v>51</v>
      </c>
      <c r="AE25" s="221"/>
      <c r="AF25" s="11"/>
      <c r="DP25" s="3"/>
      <c r="DQ25" s="3"/>
      <c r="DR25" s="3"/>
      <c r="DS25" s="3"/>
      <c r="DT25" s="3"/>
      <c r="DU25" s="3"/>
    </row>
    <row r="26" spans="1:125" x14ac:dyDescent="0.3">
      <c r="A26" s="7"/>
      <c r="B26" s="7"/>
      <c r="C26" s="8"/>
      <c r="D26" s="8"/>
      <c r="E26" s="8"/>
      <c r="F26" s="8"/>
      <c r="G26" s="8"/>
      <c r="H26" s="8"/>
      <c r="I26" s="8"/>
      <c r="J26" s="1"/>
      <c r="K26" s="1"/>
      <c r="L26" s="1"/>
      <c r="M26" s="1"/>
      <c r="N26" s="12"/>
      <c r="O26" s="12"/>
      <c r="U26" s="30" t="s">
        <v>25</v>
      </c>
      <c r="V26" s="17">
        <v>78</v>
      </c>
      <c r="W26" s="15">
        <v>5</v>
      </c>
      <c r="X26" s="18">
        <v>17</v>
      </c>
      <c r="Y26" s="24">
        <f>100-SUM(V26:X26)</f>
        <v>0</v>
      </c>
      <c r="AA26" s="54">
        <v>40</v>
      </c>
      <c r="AB26" s="55"/>
      <c r="AC26" s="56">
        <v>22</v>
      </c>
      <c r="AD26" s="23">
        <f t="shared" si="4"/>
        <v>38</v>
      </c>
      <c r="AE26" s="228">
        <f>+SQRT(POWER(D128-D129,2)+POWER(F128-F129,2))</f>
        <v>24.083189157584592</v>
      </c>
      <c r="AF26" s="11"/>
      <c r="DP26" s="3"/>
      <c r="DQ26" s="3"/>
      <c r="DR26" s="3"/>
      <c r="DS26" s="3"/>
      <c r="DT26" s="3"/>
      <c r="DU26" s="3"/>
    </row>
    <row r="27" spans="1:125" ht="15" thickBot="1" x14ac:dyDescent="0.35">
      <c r="A27" s="7"/>
      <c r="B27" s="7"/>
      <c r="C27" s="8"/>
      <c r="D27" s="8"/>
      <c r="E27" s="8"/>
      <c r="F27" s="8"/>
      <c r="G27" s="8"/>
      <c r="H27" s="8"/>
      <c r="I27" s="8"/>
      <c r="J27" s="1"/>
      <c r="K27" s="1"/>
      <c r="L27" s="1"/>
      <c r="M27" s="1"/>
      <c r="N27" s="12"/>
      <c r="O27" s="12"/>
      <c r="U27" s="30" t="s">
        <v>26</v>
      </c>
      <c r="V27" s="17">
        <v>83</v>
      </c>
      <c r="W27" s="15">
        <v>5</v>
      </c>
      <c r="X27" s="18">
        <v>12</v>
      </c>
      <c r="Y27" s="24">
        <f t="shared" si="3"/>
        <v>0</v>
      </c>
      <c r="AA27" s="45">
        <v>42</v>
      </c>
      <c r="AB27" s="46"/>
      <c r="AC27" s="47">
        <v>45</v>
      </c>
      <c r="AD27" s="25">
        <f t="shared" si="4"/>
        <v>13</v>
      </c>
      <c r="AE27" s="221"/>
      <c r="AF27" s="11"/>
      <c r="DP27" s="3"/>
      <c r="DQ27" s="3"/>
      <c r="DR27" s="3"/>
      <c r="DS27" s="3"/>
      <c r="DT27" s="3"/>
      <c r="DU27" s="3"/>
    </row>
    <row r="28" spans="1:125" ht="15" thickBot="1" x14ac:dyDescent="0.35">
      <c r="A28" s="7"/>
      <c r="B28" s="7"/>
      <c r="C28" s="8"/>
      <c r="D28" s="8"/>
      <c r="E28" s="8"/>
      <c r="F28" s="8"/>
      <c r="G28" s="8"/>
      <c r="H28" s="8"/>
      <c r="I28" s="8"/>
      <c r="J28" s="1"/>
      <c r="K28" s="1"/>
      <c r="L28" s="1"/>
      <c r="M28" s="1"/>
      <c r="N28" s="12"/>
      <c r="O28" s="12"/>
      <c r="U28" s="31" t="s">
        <v>27</v>
      </c>
      <c r="V28" s="19">
        <v>94</v>
      </c>
      <c r="W28" s="20">
        <v>1</v>
      </c>
      <c r="X28" s="21">
        <v>5</v>
      </c>
      <c r="Y28" s="25">
        <f t="shared" si="3"/>
        <v>0</v>
      </c>
      <c r="AA28" s="54">
        <v>50</v>
      </c>
      <c r="AB28" s="55"/>
      <c r="AC28" s="56">
        <v>13</v>
      </c>
      <c r="AD28" s="23">
        <f t="shared" si="4"/>
        <v>37</v>
      </c>
      <c r="AE28" s="228">
        <f>+SQRT(POWER(D130-D131,2)+POWER(F130-F131,2))</f>
        <v>11.180339887498942</v>
      </c>
      <c r="AF28" s="11"/>
      <c r="DP28" s="3"/>
      <c r="DQ28" s="3"/>
      <c r="DR28" s="3"/>
      <c r="DS28" s="3"/>
      <c r="DT28" s="3"/>
      <c r="DU28" s="3"/>
    </row>
    <row r="29" spans="1:125" ht="15" thickBot="1" x14ac:dyDescent="0.35">
      <c r="A29" s="7"/>
      <c r="B29" s="7"/>
      <c r="C29" s="8"/>
      <c r="D29" s="8"/>
      <c r="E29" s="8"/>
      <c r="F29" s="8"/>
      <c r="G29" s="8"/>
      <c r="H29" s="8"/>
      <c r="I29" s="8"/>
      <c r="J29" s="1"/>
      <c r="K29" s="1"/>
      <c r="L29" s="1"/>
      <c r="M29" s="1"/>
      <c r="N29" s="12"/>
      <c r="O29" s="12"/>
      <c r="AA29" s="51">
        <v>52</v>
      </c>
      <c r="AB29" s="46"/>
      <c r="AC29" s="47">
        <v>1</v>
      </c>
      <c r="AD29" s="25">
        <f t="shared" si="4"/>
        <v>47</v>
      </c>
      <c r="AE29" s="221"/>
      <c r="AF29" s="11"/>
      <c r="DP29" s="3"/>
      <c r="DQ29" s="3"/>
      <c r="DR29" s="3"/>
      <c r="DS29" s="3"/>
      <c r="DT29" s="3"/>
      <c r="DU29" s="3"/>
    </row>
    <row r="30" spans="1:125" ht="15" thickBot="1" x14ac:dyDescent="0.35">
      <c r="A30" s="7"/>
      <c r="B30" s="7"/>
      <c r="C30" s="8"/>
      <c r="D30" s="8"/>
      <c r="E30" s="8"/>
      <c r="F30" s="8"/>
      <c r="G30" s="8"/>
      <c r="H30" s="8"/>
      <c r="I30" s="8"/>
      <c r="J30" s="1"/>
      <c r="K30" s="1"/>
      <c r="L30" s="1"/>
      <c r="M30" s="1"/>
      <c r="N30" s="12"/>
      <c r="O30" s="12"/>
      <c r="AA30" s="54">
        <v>60</v>
      </c>
      <c r="AB30" s="55"/>
      <c r="AC30" s="56">
        <v>30</v>
      </c>
      <c r="AD30" s="23">
        <f t="shared" si="4"/>
        <v>10</v>
      </c>
      <c r="AE30" s="228">
        <f>+SQRT(POWER(D132-D133,2)+POWER(F132-F133,2))</f>
        <v>11.180339887498949</v>
      </c>
      <c r="AF30" s="11"/>
      <c r="DP30" s="3"/>
      <c r="DQ30" s="3"/>
      <c r="DR30" s="3"/>
      <c r="DS30" s="3"/>
      <c r="DT30" s="3"/>
      <c r="DU30" s="3"/>
    </row>
    <row r="31" spans="1:125" ht="15" thickBot="1" x14ac:dyDescent="0.35">
      <c r="A31" s="7"/>
      <c r="B31" s="7"/>
      <c r="C31" s="8"/>
      <c r="D31" s="8"/>
      <c r="E31" s="8"/>
      <c r="F31" s="8"/>
      <c r="G31" s="8"/>
      <c r="H31" s="8"/>
      <c r="I31" s="8"/>
      <c r="J31" s="1"/>
      <c r="K31" s="1"/>
      <c r="L31" s="1"/>
      <c r="M31" s="1"/>
      <c r="N31" s="12"/>
      <c r="O31" s="12"/>
      <c r="V31" s="197"/>
      <c r="W31" s="198" t="s">
        <v>16</v>
      </c>
      <c r="X31" s="199"/>
      <c r="AA31" s="45">
        <v>62</v>
      </c>
      <c r="AB31" s="46"/>
      <c r="AC31" s="47">
        <v>18</v>
      </c>
      <c r="AD31" s="25">
        <f t="shared" si="4"/>
        <v>20</v>
      </c>
      <c r="AE31" s="221"/>
      <c r="AF31" s="11"/>
      <c r="DP31" s="3"/>
      <c r="DQ31" s="3"/>
      <c r="DR31" s="3"/>
      <c r="DS31" s="3"/>
      <c r="DT31" s="3"/>
      <c r="DU31" s="3"/>
    </row>
    <row r="32" spans="1:125" ht="15" thickBot="1" x14ac:dyDescent="0.35">
      <c r="A32" s="7"/>
      <c r="B32" s="7"/>
      <c r="C32" s="8"/>
      <c r="D32" s="8"/>
      <c r="E32" s="8"/>
      <c r="F32" s="8"/>
      <c r="G32" s="8"/>
      <c r="H32" s="8"/>
      <c r="I32" s="8"/>
      <c r="J32" s="1"/>
      <c r="K32" s="1"/>
      <c r="L32" s="1"/>
      <c r="M32" s="1"/>
      <c r="N32" s="12"/>
      <c r="O32" s="12"/>
      <c r="P32" s="12"/>
      <c r="V32" s="32" t="s">
        <v>0</v>
      </c>
      <c r="W32" s="33" t="s">
        <v>1</v>
      </c>
      <c r="X32" s="27" t="s">
        <v>5</v>
      </c>
      <c r="Y32" s="23" t="s">
        <v>8</v>
      </c>
      <c r="AA32" s="54">
        <v>70</v>
      </c>
      <c r="AB32" s="55"/>
      <c r="AC32" s="56">
        <v>6</v>
      </c>
      <c r="AD32" s="23">
        <f t="shared" si="4"/>
        <v>24</v>
      </c>
      <c r="AE32" s="228">
        <f>+SQRT(POWER(D134-D135,2)+POWER(F134-F135,2))</f>
        <v>11.180339887498949</v>
      </c>
      <c r="AF32" s="11"/>
      <c r="DP32" s="3"/>
      <c r="DQ32" s="3"/>
      <c r="DR32" s="3"/>
      <c r="DS32" s="3"/>
      <c r="DT32" s="3"/>
      <c r="DU32" s="3"/>
    </row>
    <row r="33" spans="1:125" ht="15" thickBot="1" x14ac:dyDescent="0.35">
      <c r="A33" s="7"/>
      <c r="B33" s="7"/>
      <c r="C33" s="8"/>
      <c r="D33" s="8"/>
      <c r="E33" s="8"/>
      <c r="F33" s="8"/>
      <c r="G33" s="8"/>
      <c r="H33" s="8"/>
      <c r="I33" s="8"/>
      <c r="J33" s="1"/>
      <c r="K33" s="1"/>
      <c r="L33" s="1"/>
      <c r="M33" s="1"/>
      <c r="N33" s="12"/>
      <c r="O33" s="12"/>
      <c r="V33" s="29" t="s">
        <v>15</v>
      </c>
      <c r="W33" s="29" t="s">
        <v>15</v>
      </c>
      <c r="X33" s="29" t="s">
        <v>15</v>
      </c>
      <c r="Y33" s="29" t="s">
        <v>15</v>
      </c>
      <c r="AA33" s="45">
        <v>72</v>
      </c>
      <c r="AB33" s="46"/>
      <c r="AC33" s="47">
        <v>16</v>
      </c>
      <c r="AD33" s="25">
        <f t="shared" si="4"/>
        <v>12</v>
      </c>
      <c r="AE33" s="221"/>
      <c r="AF33" s="11"/>
      <c r="DP33" s="3"/>
      <c r="DQ33" s="3"/>
      <c r="DR33" s="3"/>
      <c r="DS33" s="3"/>
      <c r="DT33" s="3"/>
      <c r="DU33" s="3"/>
    </row>
    <row r="34" spans="1:125" ht="15" thickBot="1" x14ac:dyDescent="0.35">
      <c r="A34" s="7"/>
      <c r="B34" s="7"/>
      <c r="C34" s="8"/>
      <c r="D34" s="8"/>
      <c r="E34" s="8"/>
      <c r="F34" s="8"/>
      <c r="G34" s="8"/>
      <c r="H34" s="8"/>
      <c r="I34" s="8"/>
      <c r="J34" s="1"/>
      <c r="K34" s="1"/>
      <c r="L34" s="1"/>
      <c r="M34" s="1"/>
      <c r="N34" s="12"/>
      <c r="O34" s="12"/>
      <c r="V34" s="19">
        <v>50</v>
      </c>
      <c r="W34" s="20">
        <v>0</v>
      </c>
      <c r="X34" s="21">
        <v>25</v>
      </c>
      <c r="Y34" s="25">
        <f>100-SUM(V34:X34)</f>
        <v>25</v>
      </c>
      <c r="AA34" s="54">
        <v>80</v>
      </c>
      <c r="AB34" s="55"/>
      <c r="AC34" s="56">
        <v>10</v>
      </c>
      <c r="AD34" s="23">
        <f t="shared" si="4"/>
        <v>10</v>
      </c>
      <c r="AE34" s="228">
        <f>+SQRT(POWER(D136-D137,2)+POWER(F136-F137,2))</f>
        <v>9.2195444572928871</v>
      </c>
      <c r="AF34" s="11"/>
      <c r="DP34" s="3"/>
      <c r="DQ34" s="3"/>
      <c r="DR34" s="3"/>
      <c r="DS34" s="3"/>
      <c r="DT34" s="3"/>
      <c r="DU34" s="3"/>
    </row>
    <row r="35" spans="1:125" ht="15" thickBot="1" x14ac:dyDescent="0.35">
      <c r="A35" s="7"/>
      <c r="B35" s="7"/>
      <c r="C35" s="8"/>
      <c r="D35" s="8"/>
      <c r="E35" s="8"/>
      <c r="F35" s="8"/>
      <c r="G35" s="8"/>
      <c r="H35" s="8"/>
      <c r="I35" s="8"/>
      <c r="J35" s="1"/>
      <c r="K35" s="1"/>
      <c r="L35" s="1"/>
      <c r="M35" s="1"/>
      <c r="N35" s="12"/>
      <c r="O35" s="12"/>
      <c r="AA35" s="45">
        <v>82</v>
      </c>
      <c r="AB35" s="46"/>
      <c r="AC35" s="47">
        <v>18</v>
      </c>
      <c r="AD35" s="25">
        <f t="shared" si="4"/>
        <v>0</v>
      </c>
      <c r="AE35" s="221"/>
      <c r="AF35" s="11"/>
      <c r="DP35" s="3"/>
      <c r="DQ35" s="3"/>
      <c r="DR35" s="3"/>
      <c r="DS35" s="3"/>
      <c r="DT35" s="3"/>
      <c r="DU35" s="3"/>
    </row>
    <row r="36" spans="1:125" x14ac:dyDescent="0.3">
      <c r="A36" s="7"/>
      <c r="B36" s="7"/>
      <c r="C36" s="8"/>
      <c r="D36" s="8"/>
      <c r="E36" s="8"/>
      <c r="F36" s="8"/>
      <c r="G36" s="8"/>
      <c r="H36" s="8"/>
      <c r="I36" s="8"/>
      <c r="J36" s="1"/>
      <c r="K36" s="1"/>
      <c r="L36" s="1"/>
      <c r="M36" s="1"/>
      <c r="N36" s="12"/>
      <c r="O36" s="12"/>
      <c r="P36" s="12"/>
      <c r="AA36" s="54">
        <v>85</v>
      </c>
      <c r="AB36" s="55"/>
      <c r="AC36" s="56">
        <v>8</v>
      </c>
      <c r="AD36" s="23">
        <f t="shared" si="4"/>
        <v>7</v>
      </c>
      <c r="AE36" s="228">
        <f>+SQRT(POWER(D138-D139,2)+POWER(F138-F139,2))</f>
        <v>7.8262379212492643</v>
      </c>
      <c r="AF36" s="11"/>
      <c r="DP36" s="3"/>
      <c r="DQ36" s="3"/>
      <c r="DR36" s="3"/>
      <c r="DS36" s="3"/>
      <c r="DT36" s="3"/>
      <c r="DU36" s="3"/>
    </row>
    <row r="37" spans="1:125" ht="15" thickBot="1" x14ac:dyDescent="0.35">
      <c r="A37" s="7"/>
      <c r="B37" s="7"/>
      <c r="C37" s="8"/>
      <c r="D37" s="8"/>
      <c r="E37" s="8"/>
      <c r="F37" s="8"/>
      <c r="G37" s="8"/>
      <c r="H37" s="8"/>
      <c r="I37" s="8"/>
      <c r="J37" s="1"/>
      <c r="K37" s="1"/>
      <c r="L37" s="1"/>
      <c r="M37" s="1"/>
      <c r="N37" s="12"/>
      <c r="O37" s="12"/>
      <c r="AA37" s="45">
        <v>92</v>
      </c>
      <c r="AB37" s="46"/>
      <c r="AC37" s="47">
        <v>8</v>
      </c>
      <c r="AD37" s="25">
        <f t="shared" si="4"/>
        <v>0</v>
      </c>
      <c r="AE37" s="221"/>
      <c r="AF37" s="11"/>
      <c r="DP37" s="3"/>
      <c r="DQ37" s="3"/>
      <c r="DR37" s="3"/>
      <c r="DS37" s="3"/>
      <c r="DT37" s="3"/>
      <c r="DU37" s="3"/>
    </row>
    <row r="38" spans="1:125" x14ac:dyDescent="0.3">
      <c r="A38" s="7"/>
      <c r="B38" s="7"/>
      <c r="C38" s="8"/>
      <c r="D38" s="8"/>
      <c r="E38" s="8"/>
      <c r="F38" s="8"/>
      <c r="G38" s="8"/>
      <c r="H38" s="8"/>
      <c r="I38" s="8"/>
      <c r="J38" s="1"/>
      <c r="K38" s="1"/>
      <c r="L38" s="1"/>
      <c r="M38" s="1"/>
      <c r="N38" s="12"/>
      <c r="O38" s="12"/>
      <c r="P38" s="12"/>
      <c r="AA38" s="48">
        <v>100</v>
      </c>
      <c r="AB38" s="49"/>
      <c r="AC38" s="50">
        <v>12</v>
      </c>
      <c r="AD38" s="24">
        <f t="shared" si="4"/>
        <v>-12</v>
      </c>
      <c r="AE38" s="228">
        <f>+SQRT(POWER(D140-D141,2)+POWER(F140-F141,2))</f>
        <v>37.054014627297811</v>
      </c>
      <c r="AF38" s="11"/>
      <c r="DP38" s="3"/>
      <c r="DQ38" s="3"/>
      <c r="DR38" s="3"/>
      <c r="DS38" s="3"/>
      <c r="DT38" s="3"/>
      <c r="DU38" s="3"/>
    </row>
    <row r="39" spans="1:125" ht="15" thickBot="1" x14ac:dyDescent="0.35">
      <c r="A39" s="7"/>
      <c r="B39" s="7"/>
      <c r="C39" s="8"/>
      <c r="D39" s="8"/>
      <c r="E39" s="8"/>
      <c r="F39" s="8"/>
      <c r="G39" s="8"/>
      <c r="H39" s="8"/>
      <c r="I39" s="8"/>
      <c r="J39" s="1"/>
      <c r="K39" s="1"/>
      <c r="L39" s="1"/>
      <c r="M39" s="1"/>
      <c r="N39" s="5"/>
      <c r="O39" s="5"/>
      <c r="P39" s="5"/>
      <c r="Q39" s="5"/>
      <c r="R39" s="5"/>
      <c r="S39" s="5"/>
      <c r="AA39" s="45">
        <v>98</v>
      </c>
      <c r="AB39" s="46"/>
      <c r="AC39" s="47">
        <v>50</v>
      </c>
      <c r="AD39" s="25">
        <f t="shared" si="4"/>
        <v>-48</v>
      </c>
      <c r="AE39" s="221"/>
      <c r="AF39" s="11"/>
      <c r="DP39" s="3"/>
      <c r="DQ39" s="3"/>
      <c r="DR39" s="3"/>
      <c r="DS39" s="3"/>
      <c r="DT39" s="3"/>
      <c r="DU39" s="3"/>
    </row>
    <row r="40" spans="1:125" x14ac:dyDescent="0.3">
      <c r="A40" s="7"/>
      <c r="B40" s="7"/>
      <c r="C40" s="8"/>
      <c r="D40" s="8"/>
      <c r="E40" s="8"/>
      <c r="F40" s="8"/>
      <c r="G40" s="8"/>
      <c r="H40" s="8"/>
      <c r="I40" s="8"/>
      <c r="J40" s="1"/>
      <c r="K40" s="1"/>
      <c r="L40" s="1"/>
      <c r="M40" s="1"/>
      <c r="N40" s="5"/>
      <c r="O40" s="5"/>
      <c r="P40" s="5"/>
      <c r="Q40" s="5"/>
      <c r="R40" s="5"/>
      <c r="S40" s="5"/>
      <c r="AD40" s="10"/>
      <c r="AE40" s="10"/>
      <c r="AF40" s="10"/>
      <c r="DP40" s="3"/>
      <c r="DQ40" s="3"/>
      <c r="DR40" s="3"/>
      <c r="DS40" s="3"/>
      <c r="DT40" s="3"/>
      <c r="DU40" s="3"/>
    </row>
    <row r="41" spans="1:125" x14ac:dyDescent="0.3">
      <c r="A41" s="7"/>
      <c r="B41" s="7"/>
      <c r="C41" s="8"/>
      <c r="D41" s="8"/>
      <c r="E41" s="8"/>
      <c r="F41" s="8"/>
      <c r="G41" s="8"/>
      <c r="H41" s="8"/>
      <c r="I41" s="8"/>
      <c r="J41" s="1"/>
      <c r="K41" s="1"/>
      <c r="L41" s="1"/>
      <c r="M41" s="1"/>
      <c r="N41" s="5"/>
      <c r="O41" s="5"/>
      <c r="P41" s="5"/>
      <c r="Q41" s="5"/>
      <c r="R41" s="5"/>
      <c r="S41" s="5"/>
      <c r="AD41" s="10"/>
      <c r="AE41" s="10"/>
      <c r="AF41" s="10"/>
      <c r="DP41" s="3"/>
      <c r="DQ41" s="3"/>
      <c r="DR41" s="3"/>
      <c r="DS41" s="3"/>
      <c r="DT41" s="3"/>
      <c r="DU41" s="3"/>
    </row>
    <row r="42" spans="1:125" x14ac:dyDescent="0.3">
      <c r="A42" s="7"/>
      <c r="B42" s="7"/>
      <c r="C42" s="8"/>
      <c r="D42" s="8"/>
      <c r="E42" s="8"/>
      <c r="F42" s="8"/>
      <c r="G42" s="8"/>
      <c r="H42" s="8"/>
      <c r="I42" s="8"/>
      <c r="J42" s="1"/>
      <c r="K42" s="1"/>
      <c r="L42" s="1"/>
      <c r="M42" s="1"/>
      <c r="N42" s="5"/>
      <c r="O42" s="5"/>
      <c r="P42" s="5"/>
      <c r="Q42" s="5"/>
      <c r="R42" s="5"/>
      <c r="S42" s="5"/>
      <c r="AD42" s="10"/>
      <c r="AE42" s="10"/>
      <c r="AF42" s="10"/>
      <c r="DP42" s="3"/>
      <c r="DQ42" s="3"/>
      <c r="DR42" s="3"/>
      <c r="DS42" s="3"/>
      <c r="DT42" s="3"/>
      <c r="DU42" s="3"/>
    </row>
    <row r="43" spans="1:125" x14ac:dyDescent="0.3">
      <c r="A43" s="7"/>
      <c r="B43" s="7"/>
      <c r="C43" s="8"/>
      <c r="D43" s="8"/>
      <c r="E43" s="8"/>
      <c r="F43" s="8"/>
      <c r="G43" s="8"/>
      <c r="H43" s="8"/>
      <c r="I43" s="8"/>
      <c r="J43" s="1"/>
      <c r="K43" s="1"/>
      <c r="L43" s="1"/>
      <c r="M43" s="1"/>
      <c r="N43" s="5"/>
      <c r="O43" s="5"/>
      <c r="P43" s="5"/>
      <c r="Q43" s="5"/>
      <c r="R43" s="5"/>
      <c r="S43" s="5"/>
      <c r="AD43" s="10"/>
      <c r="AE43" s="10"/>
      <c r="AF43" s="10"/>
      <c r="DP43" s="3"/>
      <c r="DQ43" s="3"/>
      <c r="DR43" s="3"/>
      <c r="DS43" s="3"/>
      <c r="DT43" s="3"/>
      <c r="DU43" s="3"/>
    </row>
    <row r="44" spans="1:125" x14ac:dyDescent="0.3">
      <c r="A44" s="7"/>
      <c r="B44" s="7"/>
      <c r="C44" s="8"/>
      <c r="D44" s="8"/>
      <c r="E44" s="8"/>
      <c r="F44" s="8"/>
      <c r="G44" s="8"/>
      <c r="H44" s="8"/>
      <c r="I44" s="8"/>
      <c r="J44" s="1"/>
      <c r="K44" s="1"/>
      <c r="L44" s="1"/>
      <c r="M44" s="1"/>
      <c r="N44" s="5"/>
      <c r="O44" s="5"/>
      <c r="P44" s="5"/>
      <c r="Q44" s="5"/>
      <c r="R44" s="5"/>
      <c r="S44" s="5"/>
      <c r="AD44" s="10"/>
      <c r="AE44" s="10"/>
      <c r="AF44" s="10"/>
      <c r="DP44" s="3"/>
      <c r="DQ44" s="3"/>
      <c r="DR44" s="3"/>
      <c r="DS44" s="3"/>
      <c r="DT44" s="3"/>
      <c r="DU44" s="3"/>
    </row>
    <row r="45" spans="1:125" x14ac:dyDescent="0.3">
      <c r="A45" s="7"/>
      <c r="B45" s="7"/>
      <c r="C45" s="8"/>
      <c r="D45" s="8"/>
      <c r="E45" s="8"/>
      <c r="F45" s="8"/>
      <c r="G45" s="8"/>
      <c r="H45" s="8"/>
      <c r="I45" s="8"/>
      <c r="J45" s="1"/>
      <c r="K45" s="1"/>
      <c r="L45" s="1"/>
      <c r="M45" s="1"/>
      <c r="N45" s="5"/>
      <c r="O45" s="5"/>
      <c r="P45" s="5"/>
      <c r="Q45" s="5"/>
      <c r="R45" s="5"/>
      <c r="S45" s="5"/>
      <c r="AD45" s="10"/>
      <c r="AE45" s="10"/>
      <c r="AF45" s="10"/>
      <c r="DP45" s="3"/>
      <c r="DQ45" s="3"/>
      <c r="DR45" s="3"/>
      <c r="DS45" s="3"/>
      <c r="DT45" s="3"/>
      <c r="DU45" s="3"/>
    </row>
    <row r="46" spans="1:125" x14ac:dyDescent="0.3">
      <c r="A46" s="7"/>
      <c r="B46" s="7"/>
      <c r="C46" s="8"/>
      <c r="D46" s="8"/>
      <c r="E46" s="8"/>
      <c r="F46" s="8"/>
      <c r="G46" s="8"/>
      <c r="H46" s="8"/>
      <c r="I46" s="8"/>
      <c r="J46" s="1"/>
      <c r="K46" s="1"/>
      <c r="L46" s="1"/>
      <c r="M46" s="1"/>
      <c r="N46" s="5"/>
      <c r="O46" s="5"/>
      <c r="P46" s="5"/>
      <c r="Q46" s="5"/>
      <c r="R46" s="5"/>
      <c r="S46" s="5"/>
      <c r="AD46" s="10"/>
      <c r="AE46" s="10"/>
      <c r="AF46" s="10"/>
      <c r="DP46" s="3"/>
      <c r="DQ46" s="3"/>
      <c r="DR46" s="3"/>
      <c r="DS46" s="3"/>
      <c r="DT46" s="3"/>
      <c r="DU46" s="3"/>
    </row>
    <row r="47" spans="1:125" x14ac:dyDescent="0.3">
      <c r="A47" s="7"/>
      <c r="B47" s="7"/>
      <c r="C47" s="8"/>
      <c r="D47" s="8"/>
      <c r="E47" s="8"/>
      <c r="F47" s="8"/>
      <c r="G47" s="8"/>
      <c r="H47" s="8"/>
      <c r="I47" s="8"/>
      <c r="J47" s="1"/>
      <c r="K47" s="1"/>
      <c r="L47" s="1"/>
      <c r="M47" s="1"/>
      <c r="N47" s="5"/>
      <c r="O47" s="5"/>
      <c r="P47" s="5"/>
      <c r="Q47" s="5"/>
      <c r="R47" s="5"/>
      <c r="S47" s="5"/>
      <c r="AD47" s="10"/>
      <c r="AE47" s="10"/>
      <c r="AF47" s="10"/>
      <c r="DP47" s="3"/>
      <c r="DQ47" s="3"/>
      <c r="DR47" s="3"/>
      <c r="DS47" s="3"/>
      <c r="DT47" s="3"/>
      <c r="DU47" s="3"/>
    </row>
    <row r="48" spans="1:125" x14ac:dyDescent="0.3">
      <c r="A48" s="7"/>
      <c r="B48" s="7"/>
      <c r="C48" s="8"/>
      <c r="D48" s="8"/>
      <c r="E48" s="8"/>
      <c r="F48" s="8"/>
      <c r="G48" s="8"/>
      <c r="H48" s="8"/>
      <c r="I48" s="8"/>
      <c r="J48" s="1"/>
      <c r="K48" s="1"/>
      <c r="L48" s="1"/>
      <c r="M48" s="1"/>
      <c r="N48" s="5"/>
      <c r="O48" s="5"/>
      <c r="P48" s="5"/>
      <c r="Q48" s="5"/>
      <c r="R48" s="5"/>
      <c r="S48" s="5"/>
      <c r="AD48" s="10"/>
      <c r="AE48" s="10"/>
      <c r="AF48" s="10"/>
      <c r="DP48" s="3"/>
      <c r="DQ48" s="3"/>
      <c r="DR48" s="3"/>
      <c r="DS48" s="3"/>
      <c r="DT48" s="3"/>
      <c r="DU48" s="3"/>
    </row>
    <row r="49" spans="1:125" x14ac:dyDescent="0.3">
      <c r="A49" s="7"/>
      <c r="B49" s="7"/>
      <c r="C49" s="8"/>
      <c r="D49" s="8"/>
      <c r="E49" s="8"/>
      <c r="F49" s="8"/>
      <c r="G49" s="8"/>
      <c r="H49" s="8"/>
      <c r="I49" s="8"/>
      <c r="J49" s="1"/>
      <c r="K49" s="1"/>
      <c r="L49" s="1"/>
      <c r="M49" s="1"/>
      <c r="N49" s="5"/>
      <c r="O49" s="5"/>
      <c r="P49" s="5"/>
      <c r="Q49" s="5"/>
      <c r="R49" s="5"/>
      <c r="S49" s="5"/>
      <c r="AD49" s="10"/>
      <c r="AE49" s="10"/>
      <c r="AF49" s="10"/>
      <c r="DP49" s="3"/>
      <c r="DQ49" s="3"/>
      <c r="DR49" s="3"/>
      <c r="DS49" s="3"/>
      <c r="DT49" s="3"/>
      <c r="DU49" s="3"/>
    </row>
    <row r="50" spans="1:125" x14ac:dyDescent="0.3">
      <c r="A50" s="7"/>
      <c r="B50" s="7"/>
      <c r="C50" s="8"/>
      <c r="D50" s="8"/>
      <c r="E50" s="8"/>
      <c r="F50" s="8"/>
      <c r="G50" s="8"/>
      <c r="H50" s="8"/>
      <c r="I50" s="8"/>
      <c r="J50" s="1"/>
      <c r="K50" s="1"/>
      <c r="L50" s="1"/>
      <c r="M50" s="1"/>
      <c r="N50" s="5"/>
      <c r="O50" s="5"/>
      <c r="P50" s="5"/>
      <c r="Q50" s="5"/>
      <c r="R50" s="5"/>
      <c r="S50" s="5"/>
      <c r="AD50" s="10"/>
      <c r="AE50" s="10"/>
      <c r="AF50" s="10"/>
      <c r="DP50" s="3"/>
      <c r="DQ50" s="3"/>
      <c r="DR50" s="3"/>
      <c r="DS50" s="3"/>
      <c r="DT50" s="3"/>
      <c r="DU50" s="3"/>
    </row>
    <row r="51" spans="1:125" x14ac:dyDescent="0.3">
      <c r="A51" s="7"/>
      <c r="B51" s="7"/>
      <c r="C51" s="8"/>
      <c r="D51" s="8"/>
      <c r="E51" s="8"/>
      <c r="F51" s="8"/>
      <c r="G51" s="8"/>
      <c r="H51" s="8"/>
      <c r="I51" s="8"/>
      <c r="J51" s="1"/>
      <c r="K51" s="1"/>
      <c r="L51" s="1"/>
      <c r="M51" s="1"/>
      <c r="N51" s="5"/>
      <c r="O51" s="5"/>
      <c r="P51" s="5"/>
      <c r="Q51" s="5"/>
      <c r="R51" s="5"/>
      <c r="S51" s="5"/>
      <c r="AD51" s="10"/>
      <c r="AE51" s="10"/>
      <c r="AF51" s="10"/>
      <c r="DP51" s="3"/>
      <c r="DQ51" s="3"/>
      <c r="DR51" s="3"/>
      <c r="DS51" s="3"/>
      <c r="DT51" s="3"/>
      <c r="DU51" s="3"/>
    </row>
    <row r="52" spans="1:125" x14ac:dyDescent="0.3">
      <c r="A52" s="73"/>
      <c r="B52" s="74" t="s">
        <v>9</v>
      </c>
      <c r="C52" s="75"/>
      <c r="D52" s="138"/>
      <c r="E52" s="76" t="s">
        <v>38</v>
      </c>
      <c r="F52" s="74"/>
      <c r="G52" s="138"/>
      <c r="I52" s="79"/>
      <c r="J52" s="75" t="s">
        <v>10</v>
      </c>
      <c r="K52" s="75"/>
      <c r="L52" s="89"/>
      <c r="M52" s="73" t="s">
        <v>40</v>
      </c>
      <c r="N52" s="77"/>
      <c r="O52" s="78"/>
      <c r="Q52" s="80"/>
      <c r="R52" s="75" t="s">
        <v>11</v>
      </c>
      <c r="S52" s="75"/>
      <c r="T52" s="89"/>
      <c r="U52" s="73" t="s">
        <v>38</v>
      </c>
      <c r="V52" s="77"/>
      <c r="W52" s="78"/>
      <c r="X52" s="124"/>
      <c r="AD52" s="10"/>
      <c r="AE52" s="10"/>
      <c r="AF52" s="10"/>
      <c r="DP52" s="3"/>
      <c r="DQ52" s="3"/>
      <c r="DR52" s="3"/>
      <c r="DS52" s="3"/>
      <c r="DT52" s="3"/>
      <c r="DU52" s="3"/>
    </row>
    <row r="53" spans="1:125" ht="15" thickBot="1" x14ac:dyDescent="0.35">
      <c r="A53" s="60"/>
      <c r="B53" s="132" t="s">
        <v>0</v>
      </c>
      <c r="C53" s="135" t="s">
        <v>1</v>
      </c>
      <c r="D53" s="139" t="s">
        <v>5</v>
      </c>
      <c r="E53" s="59"/>
      <c r="F53" s="58"/>
      <c r="G53" s="133"/>
      <c r="I53" s="71"/>
      <c r="J53" s="132" t="s">
        <v>0</v>
      </c>
      <c r="K53" s="135" t="s">
        <v>1</v>
      </c>
      <c r="L53" s="139" t="s">
        <v>5</v>
      </c>
      <c r="M53" s="71"/>
      <c r="N53" s="61"/>
      <c r="O53" s="62"/>
      <c r="Q53" s="71"/>
      <c r="R53" s="132" t="s">
        <v>0</v>
      </c>
      <c r="S53" s="135" t="s">
        <v>1</v>
      </c>
      <c r="T53" s="139" t="s">
        <v>5</v>
      </c>
      <c r="U53" s="71"/>
      <c r="V53" s="61"/>
      <c r="W53" s="62"/>
      <c r="X53" s="14"/>
      <c r="Y53" s="14"/>
      <c r="AD53" s="10"/>
      <c r="AE53" s="10"/>
      <c r="AF53" s="10"/>
      <c r="DP53" s="3"/>
      <c r="DQ53" s="3"/>
      <c r="DR53" s="3"/>
      <c r="DS53" s="3"/>
      <c r="DT53" s="3"/>
      <c r="DU53" s="3"/>
    </row>
    <row r="54" spans="1:125" x14ac:dyDescent="0.3">
      <c r="A54" s="63"/>
      <c r="B54" s="136" t="s">
        <v>15</v>
      </c>
      <c r="C54" s="29" t="s">
        <v>15</v>
      </c>
      <c r="D54" s="137" t="s">
        <v>15</v>
      </c>
      <c r="E54" s="107" t="s">
        <v>34</v>
      </c>
      <c r="F54" s="108" t="s">
        <v>39</v>
      </c>
      <c r="G54" s="109" t="s">
        <v>37</v>
      </c>
      <c r="I54" s="63"/>
      <c r="J54" s="136" t="s">
        <v>15</v>
      </c>
      <c r="K54" s="29" t="s">
        <v>15</v>
      </c>
      <c r="L54" s="137" t="s">
        <v>15</v>
      </c>
      <c r="M54" s="107" t="s">
        <v>34</v>
      </c>
      <c r="N54" s="108" t="s">
        <v>39</v>
      </c>
      <c r="O54" s="109" t="s">
        <v>37</v>
      </c>
      <c r="Q54" s="63"/>
      <c r="R54" s="136" t="s">
        <v>15</v>
      </c>
      <c r="S54" s="29" t="s">
        <v>15</v>
      </c>
      <c r="T54" s="137" t="s">
        <v>15</v>
      </c>
      <c r="U54" s="107" t="s">
        <v>34</v>
      </c>
      <c r="V54" s="108" t="s">
        <v>39</v>
      </c>
      <c r="W54" s="109" t="s">
        <v>37</v>
      </c>
      <c r="X54" s="14"/>
      <c r="Y54" s="14"/>
      <c r="AD54" s="10"/>
      <c r="AE54" s="10"/>
      <c r="AF54" s="10"/>
      <c r="DP54" s="3"/>
      <c r="DQ54" s="3"/>
      <c r="DR54" s="3"/>
      <c r="DS54" s="3"/>
      <c r="DT54" s="3"/>
      <c r="DU54" s="3"/>
    </row>
    <row r="55" spans="1:125" x14ac:dyDescent="0.3">
      <c r="A55" s="63">
        <v>0</v>
      </c>
      <c r="B55" s="63">
        <f>+A55*10</f>
        <v>0</v>
      </c>
      <c r="C55" s="65">
        <f>100-B55-D55</f>
        <v>100</v>
      </c>
      <c r="D55" s="119">
        <v>0</v>
      </c>
      <c r="E55" s="149">
        <f>100-(C55+B55*COS(PI()/3))</f>
        <v>0</v>
      </c>
      <c r="F55" s="150">
        <f>+B55*SIN(PI()/3)</f>
        <v>0</v>
      </c>
      <c r="G55" s="151">
        <f>+F55*100/MAX($F$55:$F$65)</f>
        <v>0</v>
      </c>
      <c r="I55" s="63">
        <v>0</v>
      </c>
      <c r="J55" s="63">
        <v>0</v>
      </c>
      <c r="K55" s="65">
        <f>100-J55-L55</f>
        <v>100</v>
      </c>
      <c r="L55" s="119">
        <v>0</v>
      </c>
      <c r="M55" s="64">
        <f t="shared" ref="M55:M65" si="5">100-(K55+J55*COS(PI()/3))</f>
        <v>0</v>
      </c>
      <c r="N55" s="116">
        <f>+J55*SIN(PI()/3)</f>
        <v>0</v>
      </c>
      <c r="O55" s="62" t="e">
        <f>+N55*100/MAX($N$55:$N$65)</f>
        <v>#DIV/0!</v>
      </c>
      <c r="Q55" s="63">
        <v>0</v>
      </c>
      <c r="R55" s="63">
        <f>+Q55*10</f>
        <v>0</v>
      </c>
      <c r="S55" s="65">
        <v>0</v>
      </c>
      <c r="T55" s="119">
        <f>100-R55-S55</f>
        <v>100</v>
      </c>
      <c r="U55" s="143">
        <f t="shared" ref="U55:U65" si="6">100-(S55+R55*COS(PI()/3))</f>
        <v>100</v>
      </c>
      <c r="V55" s="144">
        <f>+R55*SIN(PI()/3)</f>
        <v>0</v>
      </c>
      <c r="W55" s="145">
        <f>+V55*100/MAX($V$55:$V$65)</f>
        <v>0</v>
      </c>
      <c r="AD55" s="10"/>
      <c r="AE55" s="10"/>
      <c r="AF55" s="10"/>
      <c r="DP55" s="3"/>
      <c r="DQ55" s="3"/>
      <c r="DR55" s="3"/>
      <c r="DS55" s="3"/>
      <c r="DT55" s="3"/>
      <c r="DU55" s="3"/>
    </row>
    <row r="56" spans="1:125" x14ac:dyDescent="0.3">
      <c r="A56" s="63">
        <v>1</v>
      </c>
      <c r="B56" s="63">
        <f>+A56*10</f>
        <v>10</v>
      </c>
      <c r="C56" s="65">
        <f t="shared" ref="C56:C65" si="7">100-B56-D56</f>
        <v>90</v>
      </c>
      <c r="D56" s="119">
        <v>0</v>
      </c>
      <c r="E56" s="149">
        <f t="shared" ref="E56:E65" si="8">100-(C56+B56*COS(PI()/3))</f>
        <v>5</v>
      </c>
      <c r="F56" s="150">
        <f t="shared" ref="F56:F65" si="9">+B56*SIN(PI()/3)</f>
        <v>8.6602540378443855</v>
      </c>
      <c r="G56" s="151">
        <f t="shared" ref="G56:G65" si="10">+F56*100/MAX($F$55:$F$65)</f>
        <v>10</v>
      </c>
      <c r="I56" s="63">
        <v>1</v>
      </c>
      <c r="J56" s="63">
        <v>0</v>
      </c>
      <c r="K56" s="65">
        <f t="shared" ref="K56:K65" si="11">100-J56-L56</f>
        <v>90</v>
      </c>
      <c r="L56" s="119">
        <v>10</v>
      </c>
      <c r="M56" s="64">
        <f t="shared" si="5"/>
        <v>10</v>
      </c>
      <c r="N56" s="116">
        <f t="shared" ref="N56:N65" si="12">+J56*SIN(PI()/3)</f>
        <v>0</v>
      </c>
      <c r="O56" s="62" t="e">
        <f t="shared" ref="O56:O65" si="13">+N56*100/MAX($N$55:$N$65)</f>
        <v>#DIV/0!</v>
      </c>
      <c r="Q56" s="63">
        <v>1</v>
      </c>
      <c r="R56" s="63">
        <f t="shared" ref="R56:R65" si="14">+Q56*10</f>
        <v>10</v>
      </c>
      <c r="S56" s="65">
        <v>0</v>
      </c>
      <c r="T56" s="119">
        <f t="shared" ref="T56:T65" si="15">100-R56-S56</f>
        <v>90</v>
      </c>
      <c r="U56" s="143">
        <f t="shared" si="6"/>
        <v>95</v>
      </c>
      <c r="V56" s="144">
        <f t="shared" ref="V56:V65" si="16">+R56*SIN(PI()/3)</f>
        <v>8.6602540378443855</v>
      </c>
      <c r="W56" s="145">
        <f t="shared" ref="W56:W65" si="17">+V56*100/MAX($F$55:$F$65)</f>
        <v>10</v>
      </c>
      <c r="AD56" s="10"/>
      <c r="AE56" s="10"/>
      <c r="AF56" s="10"/>
      <c r="DP56" s="3"/>
      <c r="DQ56" s="3"/>
      <c r="DR56" s="3"/>
      <c r="DS56" s="3"/>
      <c r="DT56" s="3"/>
      <c r="DU56" s="3"/>
    </row>
    <row r="57" spans="1:125" x14ac:dyDescent="0.3">
      <c r="A57" s="63">
        <v>2</v>
      </c>
      <c r="B57" s="63">
        <f t="shared" ref="B57:B65" si="18">+A57*10</f>
        <v>20</v>
      </c>
      <c r="C57" s="65">
        <f t="shared" si="7"/>
        <v>80</v>
      </c>
      <c r="D57" s="119">
        <v>0</v>
      </c>
      <c r="E57" s="149">
        <f t="shared" si="8"/>
        <v>10</v>
      </c>
      <c r="F57" s="150">
        <f t="shared" si="9"/>
        <v>17.320508075688771</v>
      </c>
      <c r="G57" s="151">
        <f t="shared" si="10"/>
        <v>20</v>
      </c>
      <c r="I57" s="63">
        <v>2</v>
      </c>
      <c r="J57" s="63">
        <v>0</v>
      </c>
      <c r="K57" s="65">
        <f t="shared" si="11"/>
        <v>80</v>
      </c>
      <c r="L57" s="119">
        <v>20</v>
      </c>
      <c r="M57" s="64">
        <f t="shared" si="5"/>
        <v>20</v>
      </c>
      <c r="N57" s="116">
        <f t="shared" si="12"/>
        <v>0</v>
      </c>
      <c r="O57" s="62" t="e">
        <f t="shared" si="13"/>
        <v>#DIV/0!</v>
      </c>
      <c r="Q57" s="63">
        <v>2</v>
      </c>
      <c r="R57" s="63">
        <f t="shared" si="14"/>
        <v>20</v>
      </c>
      <c r="S57" s="65">
        <v>0</v>
      </c>
      <c r="T57" s="119">
        <f t="shared" si="15"/>
        <v>80</v>
      </c>
      <c r="U57" s="143">
        <f t="shared" si="6"/>
        <v>90</v>
      </c>
      <c r="V57" s="144">
        <f t="shared" si="16"/>
        <v>17.320508075688771</v>
      </c>
      <c r="W57" s="145">
        <f t="shared" si="17"/>
        <v>20</v>
      </c>
      <c r="X57" s="14"/>
      <c r="Y57" s="14"/>
      <c r="AD57" s="10"/>
      <c r="AE57" s="10"/>
      <c r="AF57" s="10"/>
      <c r="DP57" s="3"/>
      <c r="DQ57" s="3"/>
      <c r="DR57" s="3"/>
      <c r="DS57" s="3"/>
      <c r="DT57" s="3"/>
      <c r="DU57" s="3"/>
    </row>
    <row r="58" spans="1:125" x14ac:dyDescent="0.3">
      <c r="A58" s="63">
        <v>3</v>
      </c>
      <c r="B58" s="63">
        <f t="shared" si="18"/>
        <v>30</v>
      </c>
      <c r="C58" s="65">
        <f t="shared" si="7"/>
        <v>70</v>
      </c>
      <c r="D58" s="119">
        <v>0</v>
      </c>
      <c r="E58" s="149">
        <f t="shared" si="8"/>
        <v>15</v>
      </c>
      <c r="F58" s="150">
        <f t="shared" si="9"/>
        <v>25.980762113533157</v>
      </c>
      <c r="G58" s="151">
        <f t="shared" si="10"/>
        <v>29.999999999999996</v>
      </c>
      <c r="I58" s="63">
        <v>3</v>
      </c>
      <c r="J58" s="63">
        <v>0</v>
      </c>
      <c r="K58" s="65">
        <f t="shared" si="11"/>
        <v>70</v>
      </c>
      <c r="L58" s="119">
        <v>30</v>
      </c>
      <c r="M58" s="64">
        <f t="shared" si="5"/>
        <v>30</v>
      </c>
      <c r="N58" s="116">
        <f t="shared" si="12"/>
        <v>0</v>
      </c>
      <c r="O58" s="62" t="e">
        <f t="shared" si="13"/>
        <v>#DIV/0!</v>
      </c>
      <c r="Q58" s="63">
        <v>3</v>
      </c>
      <c r="R58" s="63">
        <f t="shared" si="14"/>
        <v>30</v>
      </c>
      <c r="S58" s="65">
        <v>0</v>
      </c>
      <c r="T58" s="119">
        <f t="shared" si="15"/>
        <v>70</v>
      </c>
      <c r="U58" s="143">
        <f t="shared" si="6"/>
        <v>85</v>
      </c>
      <c r="V58" s="144">
        <f t="shared" si="16"/>
        <v>25.980762113533157</v>
      </c>
      <c r="W58" s="145">
        <f t="shared" si="17"/>
        <v>29.999999999999996</v>
      </c>
      <c r="X58" s="14"/>
      <c r="Y58" s="14"/>
      <c r="AD58" s="10"/>
      <c r="AE58" s="10"/>
      <c r="AF58" s="10"/>
      <c r="DP58" s="3"/>
      <c r="DQ58" s="3"/>
      <c r="DR58" s="3"/>
      <c r="DS58" s="3"/>
      <c r="DT58" s="3"/>
      <c r="DU58" s="3"/>
    </row>
    <row r="59" spans="1:125" x14ac:dyDescent="0.3">
      <c r="A59" s="63">
        <v>4</v>
      </c>
      <c r="B59" s="63">
        <f t="shared" si="18"/>
        <v>40</v>
      </c>
      <c r="C59" s="65">
        <f t="shared" si="7"/>
        <v>60</v>
      </c>
      <c r="D59" s="119">
        <v>0</v>
      </c>
      <c r="E59" s="149">
        <f t="shared" si="8"/>
        <v>20</v>
      </c>
      <c r="F59" s="150">
        <f t="shared" si="9"/>
        <v>34.641016151377542</v>
      </c>
      <c r="G59" s="151">
        <f t="shared" si="10"/>
        <v>40</v>
      </c>
      <c r="I59" s="63">
        <v>4</v>
      </c>
      <c r="J59" s="63">
        <v>0</v>
      </c>
      <c r="K59" s="65">
        <f t="shared" si="11"/>
        <v>60</v>
      </c>
      <c r="L59" s="119">
        <v>40</v>
      </c>
      <c r="M59" s="64">
        <f t="shared" si="5"/>
        <v>40</v>
      </c>
      <c r="N59" s="116">
        <f t="shared" si="12"/>
        <v>0</v>
      </c>
      <c r="O59" s="62" t="e">
        <f t="shared" si="13"/>
        <v>#DIV/0!</v>
      </c>
      <c r="Q59" s="63">
        <v>4</v>
      </c>
      <c r="R59" s="63">
        <f t="shared" si="14"/>
        <v>40</v>
      </c>
      <c r="S59" s="65">
        <v>0</v>
      </c>
      <c r="T59" s="119">
        <f t="shared" si="15"/>
        <v>60</v>
      </c>
      <c r="U59" s="143">
        <f t="shared" si="6"/>
        <v>80</v>
      </c>
      <c r="V59" s="144">
        <f t="shared" si="16"/>
        <v>34.641016151377542</v>
      </c>
      <c r="W59" s="145">
        <f t="shared" si="17"/>
        <v>40</v>
      </c>
      <c r="AD59" s="10"/>
      <c r="AE59" s="10"/>
      <c r="AF59" s="10"/>
      <c r="DP59" s="3"/>
      <c r="DQ59" s="3"/>
      <c r="DR59" s="3"/>
      <c r="DS59" s="3"/>
      <c r="DT59" s="3"/>
      <c r="DU59" s="3"/>
    </row>
    <row r="60" spans="1:125" x14ac:dyDescent="0.3">
      <c r="A60" s="63">
        <v>5</v>
      </c>
      <c r="B60" s="63">
        <f t="shared" si="18"/>
        <v>50</v>
      </c>
      <c r="C60" s="65">
        <f t="shared" si="7"/>
        <v>50</v>
      </c>
      <c r="D60" s="119">
        <v>0</v>
      </c>
      <c r="E60" s="149">
        <f t="shared" si="8"/>
        <v>25</v>
      </c>
      <c r="F60" s="150">
        <f t="shared" si="9"/>
        <v>43.301270189221931</v>
      </c>
      <c r="G60" s="151">
        <f t="shared" si="10"/>
        <v>50</v>
      </c>
      <c r="I60" s="63">
        <v>5</v>
      </c>
      <c r="J60" s="63">
        <v>0</v>
      </c>
      <c r="K60" s="65">
        <f t="shared" si="11"/>
        <v>50</v>
      </c>
      <c r="L60" s="119">
        <v>50</v>
      </c>
      <c r="M60" s="64">
        <f t="shared" si="5"/>
        <v>50</v>
      </c>
      <c r="N60" s="116">
        <f t="shared" si="12"/>
        <v>0</v>
      </c>
      <c r="O60" s="62" t="e">
        <f t="shared" si="13"/>
        <v>#DIV/0!</v>
      </c>
      <c r="Q60" s="63">
        <v>5</v>
      </c>
      <c r="R60" s="63">
        <f t="shared" si="14"/>
        <v>50</v>
      </c>
      <c r="S60" s="65">
        <v>0</v>
      </c>
      <c r="T60" s="119">
        <f t="shared" si="15"/>
        <v>50</v>
      </c>
      <c r="U60" s="143">
        <f t="shared" si="6"/>
        <v>75</v>
      </c>
      <c r="V60" s="144">
        <f t="shared" si="16"/>
        <v>43.301270189221931</v>
      </c>
      <c r="W60" s="145">
        <f t="shared" si="17"/>
        <v>50</v>
      </c>
      <c r="AD60" s="10"/>
      <c r="AE60" s="10"/>
      <c r="AF60" s="10"/>
      <c r="DP60" s="3"/>
      <c r="DQ60" s="3"/>
      <c r="DR60" s="3"/>
      <c r="DS60" s="3"/>
      <c r="DT60" s="3"/>
      <c r="DU60" s="3"/>
    </row>
    <row r="61" spans="1:125" x14ac:dyDescent="0.3">
      <c r="A61" s="63">
        <v>6</v>
      </c>
      <c r="B61" s="63">
        <f t="shared" si="18"/>
        <v>60</v>
      </c>
      <c r="C61" s="65">
        <f t="shared" si="7"/>
        <v>40</v>
      </c>
      <c r="D61" s="119">
        <v>0</v>
      </c>
      <c r="E61" s="149">
        <f t="shared" si="8"/>
        <v>30</v>
      </c>
      <c r="F61" s="150">
        <f t="shared" si="9"/>
        <v>51.961524227066313</v>
      </c>
      <c r="G61" s="151">
        <f t="shared" si="10"/>
        <v>59.999999999999993</v>
      </c>
      <c r="I61" s="63">
        <v>6</v>
      </c>
      <c r="J61" s="63">
        <v>0</v>
      </c>
      <c r="K61" s="65">
        <f t="shared" si="11"/>
        <v>40</v>
      </c>
      <c r="L61" s="119">
        <v>60</v>
      </c>
      <c r="M61" s="64">
        <f t="shared" si="5"/>
        <v>60</v>
      </c>
      <c r="N61" s="116">
        <f t="shared" si="12"/>
        <v>0</v>
      </c>
      <c r="O61" s="62" t="e">
        <f t="shared" si="13"/>
        <v>#DIV/0!</v>
      </c>
      <c r="Q61" s="63">
        <v>6</v>
      </c>
      <c r="R61" s="63">
        <f t="shared" si="14"/>
        <v>60</v>
      </c>
      <c r="S61" s="65">
        <v>0</v>
      </c>
      <c r="T61" s="119">
        <f t="shared" si="15"/>
        <v>40</v>
      </c>
      <c r="U61" s="143">
        <f t="shared" si="6"/>
        <v>70</v>
      </c>
      <c r="V61" s="144">
        <f t="shared" si="16"/>
        <v>51.961524227066313</v>
      </c>
      <c r="W61" s="145">
        <f t="shared" si="17"/>
        <v>59.999999999999993</v>
      </c>
      <c r="AD61" s="10"/>
      <c r="AE61" s="10"/>
      <c r="AF61" s="10"/>
      <c r="DP61" s="3"/>
      <c r="DQ61" s="3"/>
      <c r="DR61" s="3"/>
      <c r="DS61" s="3"/>
      <c r="DT61" s="3"/>
      <c r="DU61" s="3"/>
    </row>
    <row r="62" spans="1:125" x14ac:dyDescent="0.3">
      <c r="A62" s="63">
        <v>7</v>
      </c>
      <c r="B62" s="63">
        <f t="shared" si="18"/>
        <v>70</v>
      </c>
      <c r="C62" s="65">
        <f t="shared" si="7"/>
        <v>30</v>
      </c>
      <c r="D62" s="119">
        <v>0</v>
      </c>
      <c r="E62" s="149">
        <f t="shared" si="8"/>
        <v>35</v>
      </c>
      <c r="F62" s="150">
        <f t="shared" si="9"/>
        <v>60.621778264910702</v>
      </c>
      <c r="G62" s="151">
        <f t="shared" si="10"/>
        <v>70</v>
      </c>
      <c r="I62" s="63">
        <v>7</v>
      </c>
      <c r="J62" s="63">
        <v>0</v>
      </c>
      <c r="K62" s="65">
        <f t="shared" si="11"/>
        <v>30</v>
      </c>
      <c r="L62" s="119">
        <v>70</v>
      </c>
      <c r="M62" s="64">
        <f t="shared" si="5"/>
        <v>70</v>
      </c>
      <c r="N62" s="116">
        <f t="shared" si="12"/>
        <v>0</v>
      </c>
      <c r="O62" s="62" t="e">
        <f t="shared" si="13"/>
        <v>#DIV/0!</v>
      </c>
      <c r="Q62" s="63">
        <v>7</v>
      </c>
      <c r="R62" s="63">
        <f t="shared" si="14"/>
        <v>70</v>
      </c>
      <c r="S62" s="65">
        <v>0</v>
      </c>
      <c r="T62" s="119">
        <f t="shared" si="15"/>
        <v>30</v>
      </c>
      <c r="U62" s="143">
        <f t="shared" si="6"/>
        <v>65</v>
      </c>
      <c r="V62" s="144">
        <f t="shared" si="16"/>
        <v>60.621778264910702</v>
      </c>
      <c r="W62" s="145">
        <f t="shared" si="17"/>
        <v>70</v>
      </c>
      <c r="AD62" s="5"/>
      <c r="AE62" s="5"/>
      <c r="AF62" s="5"/>
      <c r="DP62" s="3"/>
      <c r="DQ62" s="3"/>
      <c r="DR62" s="3"/>
      <c r="DS62" s="3"/>
      <c r="DT62" s="3"/>
      <c r="DU62" s="3"/>
    </row>
    <row r="63" spans="1:125" x14ac:dyDescent="0.3">
      <c r="A63" s="63">
        <v>8</v>
      </c>
      <c r="B63" s="63">
        <f t="shared" si="18"/>
        <v>80</v>
      </c>
      <c r="C63" s="65">
        <f t="shared" si="7"/>
        <v>20</v>
      </c>
      <c r="D63" s="119">
        <v>0</v>
      </c>
      <c r="E63" s="149">
        <f t="shared" si="8"/>
        <v>39.999999999999993</v>
      </c>
      <c r="F63" s="150">
        <f t="shared" si="9"/>
        <v>69.282032302755084</v>
      </c>
      <c r="G63" s="151">
        <f t="shared" si="10"/>
        <v>80</v>
      </c>
      <c r="I63" s="63">
        <v>8</v>
      </c>
      <c r="J63" s="63">
        <v>0</v>
      </c>
      <c r="K63" s="65">
        <f t="shared" si="11"/>
        <v>20</v>
      </c>
      <c r="L63" s="119">
        <v>80</v>
      </c>
      <c r="M63" s="64">
        <f t="shared" si="5"/>
        <v>80</v>
      </c>
      <c r="N63" s="116">
        <f t="shared" si="12"/>
        <v>0</v>
      </c>
      <c r="O63" s="62" t="e">
        <f t="shared" si="13"/>
        <v>#DIV/0!</v>
      </c>
      <c r="Q63" s="63">
        <v>8</v>
      </c>
      <c r="R63" s="63">
        <f t="shared" si="14"/>
        <v>80</v>
      </c>
      <c r="S63" s="65">
        <v>0</v>
      </c>
      <c r="T63" s="119">
        <f t="shared" si="15"/>
        <v>20</v>
      </c>
      <c r="U63" s="143">
        <f t="shared" si="6"/>
        <v>59.999999999999993</v>
      </c>
      <c r="V63" s="144">
        <f t="shared" si="16"/>
        <v>69.282032302755084</v>
      </c>
      <c r="W63" s="145">
        <f t="shared" si="17"/>
        <v>80</v>
      </c>
      <c r="DP63" s="3"/>
      <c r="DQ63" s="3"/>
      <c r="DR63" s="3"/>
      <c r="DS63" s="3"/>
      <c r="DT63" s="3"/>
      <c r="DU63" s="3"/>
    </row>
    <row r="64" spans="1:125" x14ac:dyDescent="0.3">
      <c r="A64" s="63">
        <v>9</v>
      </c>
      <c r="B64" s="63">
        <f t="shared" si="18"/>
        <v>90</v>
      </c>
      <c r="C64" s="65">
        <f t="shared" si="7"/>
        <v>10</v>
      </c>
      <c r="D64" s="119">
        <v>0</v>
      </c>
      <c r="E64" s="149">
        <f t="shared" si="8"/>
        <v>44.999999999999993</v>
      </c>
      <c r="F64" s="150">
        <f t="shared" si="9"/>
        <v>77.94228634059948</v>
      </c>
      <c r="G64" s="151">
        <f t="shared" si="10"/>
        <v>90</v>
      </c>
      <c r="I64" s="63">
        <v>9</v>
      </c>
      <c r="J64" s="63">
        <v>0</v>
      </c>
      <c r="K64" s="65">
        <f t="shared" si="11"/>
        <v>10</v>
      </c>
      <c r="L64" s="119">
        <v>90</v>
      </c>
      <c r="M64" s="64">
        <f t="shared" si="5"/>
        <v>90</v>
      </c>
      <c r="N64" s="116">
        <f t="shared" si="12"/>
        <v>0</v>
      </c>
      <c r="O64" s="62" t="e">
        <f t="shared" si="13"/>
        <v>#DIV/0!</v>
      </c>
      <c r="Q64" s="63">
        <v>9</v>
      </c>
      <c r="R64" s="63">
        <f t="shared" si="14"/>
        <v>90</v>
      </c>
      <c r="S64" s="65">
        <v>0</v>
      </c>
      <c r="T64" s="119">
        <f t="shared" si="15"/>
        <v>10</v>
      </c>
      <c r="U64" s="143">
        <f t="shared" si="6"/>
        <v>54.999999999999993</v>
      </c>
      <c r="V64" s="144">
        <f t="shared" si="16"/>
        <v>77.94228634059948</v>
      </c>
      <c r="W64" s="145">
        <f t="shared" si="17"/>
        <v>90</v>
      </c>
      <c r="AG64"/>
      <c r="AH64"/>
      <c r="DP64" s="3"/>
      <c r="DQ64" s="3"/>
      <c r="DR64" s="3"/>
      <c r="DS64" s="3"/>
      <c r="DT64" s="3"/>
      <c r="DU64" s="3"/>
    </row>
    <row r="65" spans="1:125" x14ac:dyDescent="0.3">
      <c r="A65" s="67">
        <v>10</v>
      </c>
      <c r="B65" s="67">
        <f t="shared" si="18"/>
        <v>100</v>
      </c>
      <c r="C65" s="69">
        <f t="shared" si="7"/>
        <v>0</v>
      </c>
      <c r="D65" s="140">
        <v>0</v>
      </c>
      <c r="E65" s="152">
        <f t="shared" si="8"/>
        <v>49.999999999999986</v>
      </c>
      <c r="F65" s="153">
        <f t="shared" si="9"/>
        <v>86.602540378443862</v>
      </c>
      <c r="G65" s="154">
        <f t="shared" si="10"/>
        <v>100</v>
      </c>
      <c r="I65" s="67">
        <v>10</v>
      </c>
      <c r="J65" s="67">
        <v>0</v>
      </c>
      <c r="K65" s="69">
        <f t="shared" si="11"/>
        <v>0</v>
      </c>
      <c r="L65" s="140">
        <v>100</v>
      </c>
      <c r="M65" s="68">
        <f t="shared" si="5"/>
        <v>100</v>
      </c>
      <c r="N65" s="134">
        <f t="shared" si="12"/>
        <v>0</v>
      </c>
      <c r="O65" s="141" t="e">
        <f t="shared" si="13"/>
        <v>#DIV/0!</v>
      </c>
      <c r="Q65" s="67">
        <v>10</v>
      </c>
      <c r="R65" s="67">
        <f t="shared" si="14"/>
        <v>100</v>
      </c>
      <c r="S65" s="69">
        <v>0</v>
      </c>
      <c r="T65" s="140">
        <f t="shared" si="15"/>
        <v>0</v>
      </c>
      <c r="U65" s="146">
        <f t="shared" si="6"/>
        <v>49.999999999999986</v>
      </c>
      <c r="V65" s="147">
        <f t="shared" si="16"/>
        <v>86.602540378443862</v>
      </c>
      <c r="W65" s="148">
        <f t="shared" si="17"/>
        <v>100</v>
      </c>
      <c r="AG65"/>
      <c r="AH65"/>
      <c r="DP65" s="3"/>
      <c r="DQ65" s="3"/>
      <c r="DR65" s="3"/>
      <c r="DS65" s="3"/>
      <c r="DT65" s="3"/>
      <c r="DU65" s="3"/>
    </row>
    <row r="66" spans="1:125" x14ac:dyDescent="0.3">
      <c r="A66" s="5"/>
      <c r="B66" s="5"/>
      <c r="C66" s="5"/>
      <c r="D66"/>
      <c r="E66" s="5"/>
      <c r="F66" s="5"/>
      <c r="G66" s="5"/>
      <c r="H66" s="5"/>
      <c r="I66" s="5"/>
      <c r="J66" s="5"/>
      <c r="K66" s="5"/>
      <c r="L66"/>
      <c r="M66" s="1"/>
      <c r="N66" s="5"/>
      <c r="O66" s="5"/>
      <c r="P66" s="5"/>
      <c r="R66" s="13"/>
      <c r="S66" s="5"/>
      <c r="U66" s="10"/>
      <c r="V66" s="10"/>
      <c r="W66" s="10"/>
      <c r="X66" s="10"/>
      <c r="Y66" s="10"/>
      <c r="Z66" s="10"/>
      <c r="AA66" s="10"/>
      <c r="AB66" s="10"/>
      <c r="AG66"/>
      <c r="AH66"/>
      <c r="DP66" s="3"/>
      <c r="DQ66" s="3"/>
      <c r="DR66" s="3"/>
      <c r="DS66" s="3"/>
      <c r="DT66" s="3"/>
      <c r="DU66" s="3"/>
    </row>
    <row r="67" spans="1:125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1"/>
      <c r="M67" s="1"/>
      <c r="N67" s="12"/>
      <c r="O67" s="12"/>
      <c r="Q67" s="9"/>
      <c r="R67"/>
      <c r="S67"/>
      <c r="T67"/>
      <c r="U67" s="10"/>
      <c r="V67" s="10"/>
      <c r="W67" s="10"/>
      <c r="X67" s="10"/>
      <c r="Y67" s="10"/>
      <c r="Z67" s="10"/>
      <c r="AA67" s="10"/>
      <c r="AB67" s="10"/>
      <c r="AG67"/>
      <c r="AH67"/>
      <c r="DP67" s="3"/>
      <c r="DQ67" s="3"/>
      <c r="DR67" s="3"/>
      <c r="DS67" s="3"/>
      <c r="DT67" s="3"/>
      <c r="DU67" s="3"/>
    </row>
    <row r="68" spans="1:125" x14ac:dyDescent="0.3">
      <c r="A68" s="86"/>
      <c r="B68" s="87" t="s">
        <v>12</v>
      </c>
      <c r="C68" s="87"/>
      <c r="D68" s="87"/>
      <c r="E68" s="78"/>
      <c r="F68" s="86" t="s">
        <v>41</v>
      </c>
      <c r="G68" s="77"/>
      <c r="H68" s="89"/>
      <c r="J68" s="90"/>
      <c r="K68" s="58" t="s">
        <v>35</v>
      </c>
      <c r="L68" s="91"/>
      <c r="M68" s="161"/>
      <c r="N68" s="73" t="s">
        <v>36</v>
      </c>
      <c r="O68" s="88"/>
      <c r="P68" s="89"/>
      <c r="R68" s="110"/>
      <c r="S68" s="123" t="s">
        <v>42</v>
      </c>
      <c r="T68" s="112"/>
      <c r="U68" s="93"/>
      <c r="V68" s="76" t="s">
        <v>46</v>
      </c>
      <c r="W68" s="117"/>
      <c r="X68" s="118"/>
      <c r="Z68" s="125"/>
      <c r="AA68" s="129" t="s">
        <v>7</v>
      </c>
      <c r="AB68" s="88"/>
      <c r="AC68" s="89"/>
      <c r="AD68" s="128" t="s">
        <v>45</v>
      </c>
      <c r="AE68" s="91"/>
      <c r="AF68" s="103"/>
      <c r="AG68"/>
      <c r="AH68"/>
      <c r="DP68" s="3"/>
      <c r="DQ68" s="3"/>
      <c r="DR68" s="3"/>
      <c r="DS68" s="3"/>
      <c r="DT68" s="3"/>
      <c r="DU68" s="3"/>
    </row>
    <row r="69" spans="1:125" ht="15" thickBot="1" x14ac:dyDescent="0.35">
      <c r="A69" s="82"/>
      <c r="B69" s="83"/>
      <c r="C69" s="155" t="s">
        <v>0</v>
      </c>
      <c r="D69" s="115" t="s">
        <v>1</v>
      </c>
      <c r="E69" s="156" t="s">
        <v>5</v>
      </c>
      <c r="F69" s="71"/>
      <c r="G69" s="61"/>
      <c r="H69" s="62"/>
      <c r="J69" s="110"/>
      <c r="K69" s="155" t="s">
        <v>0</v>
      </c>
      <c r="L69" s="115" t="s">
        <v>1</v>
      </c>
      <c r="M69" s="156" t="s">
        <v>5</v>
      </c>
      <c r="N69" s="71"/>
      <c r="O69" s="61"/>
      <c r="P69" s="62"/>
      <c r="R69" s="110"/>
      <c r="S69" s="155" t="s">
        <v>0</v>
      </c>
      <c r="T69" s="115" t="s">
        <v>1</v>
      </c>
      <c r="U69" s="156" t="s">
        <v>5</v>
      </c>
      <c r="V69" s="100"/>
      <c r="W69" s="101"/>
      <c r="X69" s="172"/>
      <c r="Z69" s="99"/>
      <c r="AA69" s="181" t="s">
        <v>0</v>
      </c>
      <c r="AB69" s="64" t="s">
        <v>1</v>
      </c>
      <c r="AC69" s="182" t="s">
        <v>5</v>
      </c>
      <c r="AD69" s="100"/>
      <c r="AE69" s="101"/>
      <c r="AF69" s="172"/>
      <c r="AG69"/>
      <c r="AH69"/>
      <c r="DP69" s="3"/>
      <c r="DQ69" s="3"/>
      <c r="DR69" s="3"/>
      <c r="DS69" s="3"/>
      <c r="DT69" s="3"/>
      <c r="DU69" s="3"/>
    </row>
    <row r="70" spans="1:125" x14ac:dyDescent="0.3">
      <c r="C70" s="136" t="s">
        <v>15</v>
      </c>
      <c r="D70" s="29" t="s">
        <v>15</v>
      </c>
      <c r="E70" s="137" t="s">
        <v>15</v>
      </c>
      <c r="F70" s="107" t="s">
        <v>34</v>
      </c>
      <c r="G70" s="108" t="s">
        <v>39</v>
      </c>
      <c r="H70" s="109" t="s">
        <v>37</v>
      </c>
      <c r="J70" s="100"/>
      <c r="K70" s="136" t="s">
        <v>15</v>
      </c>
      <c r="L70" s="29" t="s">
        <v>15</v>
      </c>
      <c r="M70" s="137" t="s">
        <v>15</v>
      </c>
      <c r="N70" s="107" t="s">
        <v>34</v>
      </c>
      <c r="O70" s="108" t="s">
        <v>39</v>
      </c>
      <c r="P70" s="109" t="s">
        <v>37</v>
      </c>
      <c r="R70" s="100"/>
      <c r="S70" s="136" t="s">
        <v>15</v>
      </c>
      <c r="T70" s="29" t="s">
        <v>15</v>
      </c>
      <c r="U70" s="137" t="s">
        <v>15</v>
      </c>
      <c r="V70" s="107" t="s">
        <v>34</v>
      </c>
      <c r="W70" s="108" t="s">
        <v>39</v>
      </c>
      <c r="X70" s="109" t="s">
        <v>37</v>
      </c>
      <c r="Z70" s="102"/>
      <c r="AA70" s="173" t="s">
        <v>15</v>
      </c>
      <c r="AB70" s="26" t="s">
        <v>15</v>
      </c>
      <c r="AC70" s="174" t="s">
        <v>15</v>
      </c>
      <c r="AD70" s="107" t="s">
        <v>34</v>
      </c>
      <c r="AE70" s="108" t="s">
        <v>39</v>
      </c>
      <c r="AF70" s="109" t="s">
        <v>37</v>
      </c>
      <c r="AG70"/>
      <c r="AH70"/>
      <c r="DP70" s="3"/>
      <c r="DQ70" s="3"/>
      <c r="DR70" s="3"/>
      <c r="DS70" s="3"/>
      <c r="DT70" s="3"/>
      <c r="DU70" s="3"/>
    </row>
    <row r="71" spans="1:125" x14ac:dyDescent="0.3">
      <c r="A71" s="82">
        <v>1</v>
      </c>
      <c r="B71" s="83" t="s">
        <v>13</v>
      </c>
      <c r="C71" s="157">
        <f>+U5</f>
        <v>27.8</v>
      </c>
      <c r="D71" s="66">
        <f>100-C71-E71</f>
        <v>60.2</v>
      </c>
      <c r="E71" s="158">
        <f>+W5</f>
        <v>12</v>
      </c>
      <c r="F71" s="63">
        <f>100-(D71+C71*COS(PI()/3))</f>
        <v>25.899999999999991</v>
      </c>
      <c r="G71" s="116">
        <f>+C71*SIN(PI()/3)</f>
        <v>24.075506225207395</v>
      </c>
      <c r="H71" s="62">
        <f>+G71*100/MAX($F$55:$F$65)</f>
        <v>27.8</v>
      </c>
      <c r="J71" s="113">
        <v>1</v>
      </c>
      <c r="K71" s="162">
        <f t="shared" ref="K71:K80" si="19">+U5</f>
        <v>27.8</v>
      </c>
      <c r="L71" s="96">
        <f>100-K71-M71</f>
        <v>60.2</v>
      </c>
      <c r="M71" s="142">
        <f t="shared" ref="M71:M80" si="20">+W5</f>
        <v>12</v>
      </c>
      <c r="N71" s="165">
        <f>100-(L71+K71*COS(PI()/3))</f>
        <v>25.899999999999991</v>
      </c>
      <c r="O71" s="144">
        <f>+K71*SIN(PI()/3)</f>
        <v>24.075506225207395</v>
      </c>
      <c r="P71" s="145">
        <f>+O71*100/MAX($F$55:$F$65)</f>
        <v>27.8</v>
      </c>
      <c r="R71" s="113">
        <v>1</v>
      </c>
      <c r="S71" s="162">
        <f t="shared" ref="S71:S80" si="21">+Z5</f>
        <v>21.2</v>
      </c>
      <c r="T71" s="96">
        <f>100-S71-U71</f>
        <v>11.799999999999997</v>
      </c>
      <c r="U71" s="142">
        <f t="shared" ref="U71:U80" si="22">+AB5</f>
        <v>67</v>
      </c>
      <c r="V71" s="165">
        <f>100-(T71+S71*COS(PI()/3))</f>
        <v>77.599999999999994</v>
      </c>
      <c r="W71" s="144">
        <f>+S71*SIN(PI()/3)</f>
        <v>18.359738560230099</v>
      </c>
      <c r="X71" s="145">
        <f>+W71*100/MAX($F$55:$F$65)</f>
        <v>21.2</v>
      </c>
      <c r="Z71" s="125" t="str">
        <f t="shared" ref="Z71:Z80" si="23">+U19</f>
        <v>Ana</v>
      </c>
      <c r="AA71" s="125">
        <f t="shared" ref="AA71:AA80" si="24">+V19</f>
        <v>15</v>
      </c>
      <c r="AB71" s="179">
        <f>100-AA71-AC71</f>
        <v>5</v>
      </c>
      <c r="AC71" s="180">
        <f t="shared" ref="AC71:AC80" si="25">+X19</f>
        <v>80</v>
      </c>
      <c r="AD71" s="165">
        <f>100-(AB71+AA71*COS(PI()/3))</f>
        <v>87.5</v>
      </c>
      <c r="AE71" s="144">
        <f>+AA71*SIN(PI()/3)</f>
        <v>12.990381056766578</v>
      </c>
      <c r="AF71" s="145">
        <f>+AE71*100/MAX($F$55:$F$65)</f>
        <v>14.999999999999998</v>
      </c>
      <c r="AG71"/>
      <c r="AH71"/>
      <c r="AI71" s="10"/>
      <c r="DP71" s="3"/>
      <c r="DQ71" s="3"/>
      <c r="DR71" s="3"/>
      <c r="DS71" s="3"/>
      <c r="DT71" s="3"/>
      <c r="DU71" s="3"/>
    </row>
    <row r="72" spans="1:125" x14ac:dyDescent="0.3">
      <c r="A72" s="82">
        <v>1</v>
      </c>
      <c r="B72" s="83" t="s">
        <v>14</v>
      </c>
      <c r="C72" s="157">
        <f>+Z5</f>
        <v>21.2</v>
      </c>
      <c r="D72" s="66">
        <f t="shared" ref="D72:D90" si="26">100-C72-E72</f>
        <v>11.799999999999997</v>
      </c>
      <c r="E72" s="158">
        <f>+AB5</f>
        <v>67</v>
      </c>
      <c r="F72" s="63">
        <f t="shared" ref="F72:F90" si="27">100-(D72+C72*COS(PI()/3))</f>
        <v>77.599999999999994</v>
      </c>
      <c r="G72" s="116">
        <f t="shared" ref="G72:G90" si="28">+C72*SIN(PI()/3)</f>
        <v>18.359738560230099</v>
      </c>
      <c r="H72" s="62">
        <f t="shared" ref="H72:H90" si="29">+G72*100/MAX($F$55:$F$65)</f>
        <v>21.2</v>
      </c>
      <c r="J72" s="113">
        <v>2</v>
      </c>
      <c r="K72" s="162">
        <f t="shared" si="19"/>
        <v>26</v>
      </c>
      <c r="L72" s="95">
        <f t="shared" ref="L72:L80" si="30">100-K72-M72</f>
        <v>65</v>
      </c>
      <c r="M72" s="142">
        <f t="shared" si="20"/>
        <v>9</v>
      </c>
      <c r="N72" s="168">
        <f t="shared" ref="N72:N80" si="31">100-(L72+K72*COS(PI()/3))</f>
        <v>22</v>
      </c>
      <c r="O72" s="144">
        <f t="shared" ref="O72:O80" si="32">+K72*SIN(PI()/3)</f>
        <v>22.516660498395403</v>
      </c>
      <c r="P72" s="169">
        <f t="shared" ref="P72:P80" si="33">+O72*100/MAX($F$55:$F$65)</f>
        <v>26</v>
      </c>
      <c r="R72" s="113">
        <v>2</v>
      </c>
      <c r="S72" s="162">
        <f t="shared" si="21"/>
        <v>19.8</v>
      </c>
      <c r="T72" s="96">
        <f t="shared" ref="T72:T80" si="34">100-S72-U72</f>
        <v>12.200000000000003</v>
      </c>
      <c r="U72" s="142">
        <f t="shared" si="22"/>
        <v>68</v>
      </c>
      <c r="V72" s="63">
        <f t="shared" ref="V72:V80" si="35">100-(T72+S72*COS(PI()/3))</f>
        <v>77.899999999999991</v>
      </c>
      <c r="W72" s="66">
        <f t="shared" ref="W72:W80" si="36">+S72*SIN(PI()/3)</f>
        <v>17.147302994931884</v>
      </c>
      <c r="X72" s="104">
        <f t="shared" ref="X72:X80" si="37">+W72*100/MAX($F$55:$F$65)</f>
        <v>19.799999999999997</v>
      </c>
      <c r="Z72" s="126" t="str">
        <f t="shared" si="23"/>
        <v>Bautista</v>
      </c>
      <c r="AA72" s="126">
        <f t="shared" si="24"/>
        <v>22</v>
      </c>
      <c r="AB72" s="144">
        <f t="shared" ref="AB72:AB80" si="38">100-AA72-AC72</f>
        <v>8</v>
      </c>
      <c r="AC72" s="166">
        <f t="shared" si="25"/>
        <v>70</v>
      </c>
      <c r="AD72" s="63">
        <f t="shared" ref="AD72:AD80" si="39">100-(AB72+AA72*COS(PI()/3))</f>
        <v>81</v>
      </c>
      <c r="AE72" s="66">
        <f t="shared" ref="AE72:AE80" si="40">+AA72*SIN(PI()/3)</f>
        <v>19.05255888325765</v>
      </c>
      <c r="AF72" s="130">
        <f t="shared" ref="AF72:AF80" si="41">+AE72*100/MAX($F$55:$F$65)</f>
        <v>22</v>
      </c>
      <c r="AI72" s="10"/>
      <c r="DP72" s="3"/>
      <c r="DQ72" s="3"/>
      <c r="DR72" s="3"/>
      <c r="DS72" s="3"/>
      <c r="DT72" s="3"/>
      <c r="DU72" s="3"/>
    </row>
    <row r="73" spans="1:125" x14ac:dyDescent="0.3">
      <c r="A73" s="82">
        <f>+A71+1</f>
        <v>2</v>
      </c>
      <c r="B73" s="83" t="str">
        <f>+B71</f>
        <v>Refinado</v>
      </c>
      <c r="C73" s="157">
        <f>+U6</f>
        <v>26</v>
      </c>
      <c r="D73" s="66">
        <f t="shared" si="26"/>
        <v>65</v>
      </c>
      <c r="E73" s="158">
        <f>+W6</f>
        <v>9</v>
      </c>
      <c r="F73" s="63">
        <f t="shared" si="27"/>
        <v>22</v>
      </c>
      <c r="G73" s="116">
        <f t="shared" si="28"/>
        <v>22.516660498395403</v>
      </c>
      <c r="H73" s="62">
        <f t="shared" si="29"/>
        <v>26</v>
      </c>
      <c r="J73" s="113">
        <v>3</v>
      </c>
      <c r="K73" s="162">
        <f t="shared" si="19"/>
        <v>22.4</v>
      </c>
      <c r="L73" s="95">
        <f t="shared" si="30"/>
        <v>70</v>
      </c>
      <c r="M73" s="142">
        <f t="shared" si="20"/>
        <v>7.6</v>
      </c>
      <c r="N73" s="168">
        <f t="shared" si="31"/>
        <v>18.799999999999997</v>
      </c>
      <c r="O73" s="144">
        <f t="shared" si="32"/>
        <v>19.398969044771423</v>
      </c>
      <c r="P73" s="169">
        <f t="shared" si="33"/>
        <v>22.4</v>
      </c>
      <c r="R73" s="113">
        <v>3</v>
      </c>
      <c r="S73" s="162">
        <f t="shared" si="21"/>
        <v>17.5</v>
      </c>
      <c r="T73" s="96">
        <f t="shared" si="34"/>
        <v>10.200000000000003</v>
      </c>
      <c r="U73" s="142">
        <f t="shared" si="22"/>
        <v>72.3</v>
      </c>
      <c r="V73" s="63">
        <f t="shared" si="35"/>
        <v>81.05</v>
      </c>
      <c r="W73" s="66">
        <f t="shared" si="36"/>
        <v>15.155444566227676</v>
      </c>
      <c r="X73" s="104">
        <f t="shared" si="37"/>
        <v>17.5</v>
      </c>
      <c r="Z73" s="126" t="str">
        <f t="shared" si="23"/>
        <v>Camila</v>
      </c>
      <c r="AA73" s="126">
        <f t="shared" si="24"/>
        <v>25</v>
      </c>
      <c r="AB73" s="144">
        <f t="shared" si="38"/>
        <v>13</v>
      </c>
      <c r="AC73" s="166">
        <f t="shared" si="25"/>
        <v>62</v>
      </c>
      <c r="AD73" s="63">
        <f t="shared" si="39"/>
        <v>74.5</v>
      </c>
      <c r="AE73" s="66">
        <f t="shared" si="40"/>
        <v>21.650635094610966</v>
      </c>
      <c r="AF73" s="104">
        <f t="shared" si="41"/>
        <v>25</v>
      </c>
      <c r="AI73" s="10"/>
      <c r="DP73" s="3"/>
      <c r="DQ73" s="3"/>
      <c r="DR73" s="3"/>
      <c r="DS73" s="3"/>
      <c r="DT73" s="3"/>
      <c r="DU73" s="3"/>
    </row>
    <row r="74" spans="1:125" x14ac:dyDescent="0.3">
      <c r="A74" s="82">
        <f t="shared" ref="A74:A90" si="42">+A72+1</f>
        <v>2</v>
      </c>
      <c r="B74" s="83" t="str">
        <f t="shared" ref="B74:B90" si="43">+B72</f>
        <v>Extracto</v>
      </c>
      <c r="C74" s="159">
        <f>+Z6</f>
        <v>19.8</v>
      </c>
      <c r="D74" s="66">
        <f t="shared" si="26"/>
        <v>12.200000000000003</v>
      </c>
      <c r="E74" s="142">
        <f>+AB6</f>
        <v>68</v>
      </c>
      <c r="F74" s="63">
        <f t="shared" si="27"/>
        <v>77.899999999999991</v>
      </c>
      <c r="G74" s="116">
        <f t="shared" si="28"/>
        <v>17.147302994931884</v>
      </c>
      <c r="H74" s="62">
        <f t="shared" si="29"/>
        <v>19.799999999999997</v>
      </c>
      <c r="J74" s="113">
        <v>4</v>
      </c>
      <c r="K74" s="162">
        <f t="shared" si="19"/>
        <v>20</v>
      </c>
      <c r="L74" s="95">
        <f t="shared" si="30"/>
        <v>73</v>
      </c>
      <c r="M74" s="142">
        <f t="shared" si="20"/>
        <v>7</v>
      </c>
      <c r="N74" s="168">
        <f t="shared" si="31"/>
        <v>17</v>
      </c>
      <c r="O74" s="144">
        <f t="shared" si="32"/>
        <v>17.320508075688771</v>
      </c>
      <c r="P74" s="169">
        <f t="shared" si="33"/>
        <v>20</v>
      </c>
      <c r="R74" s="113">
        <v>4</v>
      </c>
      <c r="S74" s="162">
        <f t="shared" si="21"/>
        <v>14.8</v>
      </c>
      <c r="T74" s="96">
        <f t="shared" si="34"/>
        <v>9.7999999999999972</v>
      </c>
      <c r="U74" s="142">
        <f t="shared" si="22"/>
        <v>75.400000000000006</v>
      </c>
      <c r="V74" s="63">
        <f t="shared" si="35"/>
        <v>82.8</v>
      </c>
      <c r="W74" s="66">
        <f t="shared" si="36"/>
        <v>12.817175976009691</v>
      </c>
      <c r="X74" s="104">
        <f t="shared" si="37"/>
        <v>14.8</v>
      </c>
      <c r="Z74" s="126" t="str">
        <f t="shared" si="23"/>
        <v>Daniel</v>
      </c>
      <c r="AA74" s="126">
        <f t="shared" si="24"/>
        <v>37</v>
      </c>
      <c r="AB74" s="144">
        <f t="shared" si="38"/>
        <v>5</v>
      </c>
      <c r="AC74" s="166">
        <f t="shared" si="25"/>
        <v>58</v>
      </c>
      <c r="AD74" s="63">
        <f t="shared" si="39"/>
        <v>76.5</v>
      </c>
      <c r="AE74" s="66">
        <f t="shared" si="40"/>
        <v>32.042939940024226</v>
      </c>
      <c r="AF74" s="104">
        <f t="shared" si="41"/>
        <v>36.999999999999993</v>
      </c>
    </row>
    <row r="75" spans="1:125" x14ac:dyDescent="0.3">
      <c r="A75" s="82">
        <f t="shared" si="42"/>
        <v>3</v>
      </c>
      <c r="B75" s="83" t="str">
        <f t="shared" si="43"/>
        <v>Refinado</v>
      </c>
      <c r="C75" s="159">
        <f>+U7</f>
        <v>22.4</v>
      </c>
      <c r="D75" s="66">
        <f t="shared" si="26"/>
        <v>70</v>
      </c>
      <c r="E75" s="142">
        <f>+W7</f>
        <v>7.6</v>
      </c>
      <c r="F75" s="63">
        <f t="shared" si="27"/>
        <v>18.799999999999997</v>
      </c>
      <c r="G75" s="116">
        <f t="shared" si="28"/>
        <v>19.398969044771423</v>
      </c>
      <c r="H75" s="62">
        <f t="shared" si="29"/>
        <v>22.4</v>
      </c>
      <c r="J75" s="113">
        <v>5</v>
      </c>
      <c r="K75" s="162">
        <f t="shared" si="19"/>
        <v>16.600000000000001</v>
      </c>
      <c r="L75" s="95">
        <f t="shared" si="30"/>
        <v>77.2</v>
      </c>
      <c r="M75" s="142">
        <f t="shared" si="20"/>
        <v>6.2</v>
      </c>
      <c r="N75" s="168">
        <f t="shared" si="31"/>
        <v>14.5</v>
      </c>
      <c r="O75" s="144">
        <f t="shared" si="32"/>
        <v>14.376021702821681</v>
      </c>
      <c r="P75" s="169">
        <f t="shared" si="33"/>
        <v>16.600000000000001</v>
      </c>
      <c r="R75" s="113">
        <v>5</v>
      </c>
      <c r="S75" s="162">
        <f t="shared" si="21"/>
        <v>12.8</v>
      </c>
      <c r="T75" s="96">
        <f t="shared" si="34"/>
        <v>9.2000000000000028</v>
      </c>
      <c r="U75" s="142">
        <f t="shared" si="22"/>
        <v>78</v>
      </c>
      <c r="V75" s="63">
        <f t="shared" si="35"/>
        <v>84.399999999999991</v>
      </c>
      <c r="W75" s="66">
        <f t="shared" si="36"/>
        <v>11.085125168440815</v>
      </c>
      <c r="X75" s="104">
        <f t="shared" si="37"/>
        <v>12.8</v>
      </c>
      <c r="Z75" s="126" t="str">
        <f t="shared" si="23"/>
        <v>Enrique</v>
      </c>
      <c r="AA75" s="126">
        <f t="shared" si="24"/>
        <v>45</v>
      </c>
      <c r="AB75" s="144">
        <f t="shared" si="38"/>
        <v>6</v>
      </c>
      <c r="AC75" s="166">
        <f t="shared" si="25"/>
        <v>49</v>
      </c>
      <c r="AD75" s="63">
        <f t="shared" si="39"/>
        <v>71.5</v>
      </c>
      <c r="AE75" s="66">
        <f t="shared" si="40"/>
        <v>38.97114317029974</v>
      </c>
      <c r="AF75" s="104">
        <f t="shared" si="41"/>
        <v>45</v>
      </c>
    </row>
    <row r="76" spans="1:125" x14ac:dyDescent="0.3">
      <c r="A76" s="82">
        <f t="shared" si="42"/>
        <v>3</v>
      </c>
      <c r="B76" s="83" t="str">
        <f t="shared" si="43"/>
        <v>Extracto</v>
      </c>
      <c r="C76" s="159">
        <f>+Z7</f>
        <v>17.5</v>
      </c>
      <c r="D76" s="66">
        <f t="shared" si="26"/>
        <v>10.200000000000003</v>
      </c>
      <c r="E76" s="158">
        <f>+AB7</f>
        <v>72.3</v>
      </c>
      <c r="F76" s="63">
        <f t="shared" si="27"/>
        <v>81.05</v>
      </c>
      <c r="G76" s="116">
        <f t="shared" si="28"/>
        <v>15.155444566227676</v>
      </c>
      <c r="H76" s="62">
        <f t="shared" si="29"/>
        <v>17.5</v>
      </c>
      <c r="J76" s="113">
        <v>6</v>
      </c>
      <c r="K76" s="162">
        <f t="shared" si="19"/>
        <v>15</v>
      </c>
      <c r="L76" s="95">
        <f t="shared" si="30"/>
        <v>78.900000000000006</v>
      </c>
      <c r="M76" s="142">
        <f t="shared" si="20"/>
        <v>6.1</v>
      </c>
      <c r="N76" s="168">
        <f t="shared" si="31"/>
        <v>13.599999999999994</v>
      </c>
      <c r="O76" s="144">
        <f t="shared" si="32"/>
        <v>12.990381056766578</v>
      </c>
      <c r="P76" s="169">
        <f t="shared" si="33"/>
        <v>14.999999999999998</v>
      </c>
      <c r="R76" s="113">
        <v>6</v>
      </c>
      <c r="S76" s="162">
        <f t="shared" si="21"/>
        <v>11</v>
      </c>
      <c r="T76" s="96">
        <f t="shared" si="34"/>
        <v>8.7000000000000028</v>
      </c>
      <c r="U76" s="142">
        <f t="shared" si="22"/>
        <v>80.3</v>
      </c>
      <c r="V76" s="63">
        <f t="shared" si="35"/>
        <v>85.8</v>
      </c>
      <c r="W76" s="66">
        <f t="shared" si="36"/>
        <v>9.5262794416288248</v>
      </c>
      <c r="X76" s="104">
        <f t="shared" si="37"/>
        <v>11</v>
      </c>
      <c r="Z76" s="126" t="str">
        <f t="shared" si="23"/>
        <v>Fernanda</v>
      </c>
      <c r="AA76" s="126">
        <f t="shared" si="24"/>
        <v>58</v>
      </c>
      <c r="AB76" s="144">
        <f t="shared" si="38"/>
        <v>8</v>
      </c>
      <c r="AC76" s="166">
        <f t="shared" si="25"/>
        <v>34</v>
      </c>
      <c r="AD76" s="63">
        <f t="shared" si="39"/>
        <v>62.999999999999993</v>
      </c>
      <c r="AE76" s="66">
        <f t="shared" si="40"/>
        <v>50.229473419497438</v>
      </c>
      <c r="AF76" s="104">
        <f t="shared" si="41"/>
        <v>57.999999999999993</v>
      </c>
    </row>
    <row r="77" spans="1:125" x14ac:dyDescent="0.3">
      <c r="A77" s="82">
        <f t="shared" si="42"/>
        <v>4</v>
      </c>
      <c r="B77" s="83" t="str">
        <f t="shared" si="43"/>
        <v>Refinado</v>
      </c>
      <c r="C77" s="159">
        <f>+U8</f>
        <v>20</v>
      </c>
      <c r="D77" s="66">
        <f t="shared" si="26"/>
        <v>73</v>
      </c>
      <c r="E77" s="158">
        <f>+W8</f>
        <v>7</v>
      </c>
      <c r="F77" s="63">
        <f t="shared" si="27"/>
        <v>17</v>
      </c>
      <c r="G77" s="116">
        <f t="shared" si="28"/>
        <v>17.320508075688771</v>
      </c>
      <c r="H77" s="62">
        <f t="shared" si="29"/>
        <v>20</v>
      </c>
      <c r="J77" s="113">
        <v>7</v>
      </c>
      <c r="K77" s="162">
        <f t="shared" si="19"/>
        <v>13.5</v>
      </c>
      <c r="L77" s="95">
        <f t="shared" si="30"/>
        <v>80.5</v>
      </c>
      <c r="M77" s="142">
        <f t="shared" si="20"/>
        <v>6</v>
      </c>
      <c r="N77" s="168">
        <f t="shared" si="31"/>
        <v>12.75</v>
      </c>
      <c r="O77" s="144">
        <f t="shared" si="32"/>
        <v>11.69134295108992</v>
      </c>
      <c r="P77" s="169">
        <f t="shared" si="33"/>
        <v>13.5</v>
      </c>
      <c r="R77" s="113">
        <v>7</v>
      </c>
      <c r="S77" s="162">
        <f t="shared" si="21"/>
        <v>9.5</v>
      </c>
      <c r="T77" s="96">
        <f t="shared" si="34"/>
        <v>8.2000000000000028</v>
      </c>
      <c r="U77" s="142">
        <f t="shared" si="22"/>
        <v>82.3</v>
      </c>
      <c r="V77" s="63">
        <f t="shared" si="35"/>
        <v>87.05</v>
      </c>
      <c r="W77" s="66">
        <f t="shared" si="36"/>
        <v>8.2272413359521668</v>
      </c>
      <c r="X77" s="104">
        <f t="shared" si="37"/>
        <v>9.5</v>
      </c>
      <c r="Z77" s="126" t="str">
        <f t="shared" si="23"/>
        <v>Gabriel</v>
      </c>
      <c r="AA77" s="126">
        <f t="shared" si="24"/>
        <v>66</v>
      </c>
      <c r="AB77" s="144">
        <f t="shared" si="38"/>
        <v>4</v>
      </c>
      <c r="AC77" s="166">
        <f t="shared" si="25"/>
        <v>30</v>
      </c>
      <c r="AD77" s="63">
        <f t="shared" si="39"/>
        <v>62.999999999999993</v>
      </c>
      <c r="AE77" s="66">
        <f t="shared" si="40"/>
        <v>57.157676649772945</v>
      </c>
      <c r="AF77" s="104">
        <f t="shared" si="41"/>
        <v>66</v>
      </c>
    </row>
    <row r="78" spans="1:125" x14ac:dyDescent="0.3">
      <c r="A78" s="82">
        <f t="shared" si="42"/>
        <v>4</v>
      </c>
      <c r="B78" s="83" t="str">
        <f t="shared" si="43"/>
        <v>Extracto</v>
      </c>
      <c r="C78" s="159">
        <f>+Z8</f>
        <v>14.8</v>
      </c>
      <c r="D78" s="66">
        <f t="shared" si="26"/>
        <v>9.7999999999999972</v>
      </c>
      <c r="E78" s="158">
        <f>+AB8</f>
        <v>75.400000000000006</v>
      </c>
      <c r="F78" s="63">
        <f t="shared" si="27"/>
        <v>82.8</v>
      </c>
      <c r="G78" s="116">
        <f t="shared" si="28"/>
        <v>12.817175976009691</v>
      </c>
      <c r="H78" s="62">
        <f t="shared" si="29"/>
        <v>14.8</v>
      </c>
      <c r="J78" s="113">
        <v>8</v>
      </c>
      <c r="K78" s="162">
        <f t="shared" si="19"/>
        <v>9.4</v>
      </c>
      <c r="L78" s="95">
        <f t="shared" si="30"/>
        <v>85.6</v>
      </c>
      <c r="M78" s="142">
        <f t="shared" si="20"/>
        <v>5</v>
      </c>
      <c r="N78" s="168">
        <f t="shared" si="31"/>
        <v>9.7000000000000028</v>
      </c>
      <c r="O78" s="144">
        <f t="shared" si="32"/>
        <v>8.1406387955737234</v>
      </c>
      <c r="P78" s="169">
        <f t="shared" si="33"/>
        <v>9.4</v>
      </c>
      <c r="R78" s="113">
        <v>8</v>
      </c>
      <c r="S78" s="162">
        <f t="shared" si="21"/>
        <v>6</v>
      </c>
      <c r="T78" s="96">
        <f t="shared" si="34"/>
        <v>8</v>
      </c>
      <c r="U78" s="142">
        <f t="shared" si="22"/>
        <v>86</v>
      </c>
      <c r="V78" s="63">
        <f t="shared" si="35"/>
        <v>89</v>
      </c>
      <c r="W78" s="66">
        <f t="shared" si="36"/>
        <v>5.196152422706632</v>
      </c>
      <c r="X78" s="104">
        <f t="shared" si="37"/>
        <v>6</v>
      </c>
      <c r="Z78" s="126" t="str">
        <f t="shared" si="23"/>
        <v>Hernán</v>
      </c>
      <c r="AA78" s="126">
        <f t="shared" si="24"/>
        <v>78</v>
      </c>
      <c r="AB78" s="144">
        <f t="shared" si="38"/>
        <v>5</v>
      </c>
      <c r="AC78" s="166">
        <f t="shared" si="25"/>
        <v>17</v>
      </c>
      <c r="AD78" s="63">
        <f t="shared" si="39"/>
        <v>55.999999999999993</v>
      </c>
      <c r="AE78" s="66">
        <f t="shared" si="40"/>
        <v>67.549981495186216</v>
      </c>
      <c r="AF78" s="104">
        <f t="shared" si="41"/>
        <v>78.000000000000014</v>
      </c>
    </row>
    <row r="79" spans="1:125" x14ac:dyDescent="0.3">
      <c r="A79" s="82">
        <f t="shared" si="42"/>
        <v>5</v>
      </c>
      <c r="B79" s="83" t="str">
        <f t="shared" si="43"/>
        <v>Refinado</v>
      </c>
      <c r="C79" s="159">
        <f>+U9</f>
        <v>16.600000000000001</v>
      </c>
      <c r="D79" s="66">
        <f t="shared" si="26"/>
        <v>77.2</v>
      </c>
      <c r="E79" s="142">
        <f>+W9</f>
        <v>6.2</v>
      </c>
      <c r="F79" s="63">
        <f t="shared" si="27"/>
        <v>14.5</v>
      </c>
      <c r="G79" s="116">
        <f t="shared" si="28"/>
        <v>14.376021702821681</v>
      </c>
      <c r="H79" s="62">
        <f t="shared" si="29"/>
        <v>16.600000000000001</v>
      </c>
      <c r="J79" s="113">
        <v>9</v>
      </c>
      <c r="K79" s="162">
        <f t="shared" si="19"/>
        <v>4.8</v>
      </c>
      <c r="L79" s="95">
        <f t="shared" si="30"/>
        <v>91</v>
      </c>
      <c r="M79" s="142">
        <f t="shared" si="20"/>
        <v>4.2</v>
      </c>
      <c r="N79" s="168">
        <f t="shared" si="31"/>
        <v>6.5999999999999943</v>
      </c>
      <c r="O79" s="144">
        <f t="shared" si="32"/>
        <v>4.1569219381653051</v>
      </c>
      <c r="P79" s="169">
        <f t="shared" si="33"/>
        <v>4.8</v>
      </c>
      <c r="R79" s="113">
        <v>9</v>
      </c>
      <c r="S79" s="162">
        <f t="shared" si="21"/>
        <v>3.2</v>
      </c>
      <c r="T79" s="96">
        <f t="shared" si="34"/>
        <v>8.2999999999999972</v>
      </c>
      <c r="U79" s="142">
        <f t="shared" si="22"/>
        <v>88.5</v>
      </c>
      <c r="V79" s="63">
        <f t="shared" si="35"/>
        <v>90.1</v>
      </c>
      <c r="W79" s="66">
        <f t="shared" si="36"/>
        <v>2.7712812921102037</v>
      </c>
      <c r="X79" s="104">
        <f t="shared" si="37"/>
        <v>3.2</v>
      </c>
      <c r="Z79" s="126" t="str">
        <f t="shared" si="23"/>
        <v>Irina</v>
      </c>
      <c r="AA79" s="126">
        <f t="shared" si="24"/>
        <v>83</v>
      </c>
      <c r="AB79" s="144">
        <f t="shared" si="38"/>
        <v>5</v>
      </c>
      <c r="AC79" s="166">
        <f t="shared" si="25"/>
        <v>12</v>
      </c>
      <c r="AD79" s="63">
        <f t="shared" si="39"/>
        <v>53.499999999999993</v>
      </c>
      <c r="AE79" s="66">
        <f t="shared" si="40"/>
        <v>71.8801085141084</v>
      </c>
      <c r="AF79" s="104">
        <f t="shared" si="41"/>
        <v>82.999999999999986</v>
      </c>
    </row>
    <row r="80" spans="1:125" x14ac:dyDescent="0.3">
      <c r="A80" s="82">
        <f t="shared" si="42"/>
        <v>5</v>
      </c>
      <c r="B80" s="83" t="str">
        <f t="shared" si="43"/>
        <v>Extracto</v>
      </c>
      <c r="C80" s="159">
        <f>+Z9</f>
        <v>12.8</v>
      </c>
      <c r="D80" s="66">
        <f t="shared" si="26"/>
        <v>9.2000000000000028</v>
      </c>
      <c r="E80" s="142">
        <f>+AB9</f>
        <v>78</v>
      </c>
      <c r="F80" s="63">
        <f t="shared" si="27"/>
        <v>84.399999999999991</v>
      </c>
      <c r="G80" s="116">
        <f t="shared" si="28"/>
        <v>11.085125168440815</v>
      </c>
      <c r="H80" s="62">
        <f t="shared" si="29"/>
        <v>12.8</v>
      </c>
      <c r="J80" s="114">
        <v>10</v>
      </c>
      <c r="K80" s="120">
        <f t="shared" si="19"/>
        <v>2</v>
      </c>
      <c r="L80" s="106">
        <f t="shared" si="30"/>
        <v>94.5</v>
      </c>
      <c r="M80" s="121">
        <f t="shared" si="20"/>
        <v>3.5</v>
      </c>
      <c r="N80" s="170">
        <f t="shared" si="31"/>
        <v>4.5</v>
      </c>
      <c r="O80" s="147">
        <f t="shared" si="32"/>
        <v>1.7320508075688772</v>
      </c>
      <c r="P80" s="171">
        <f t="shared" si="33"/>
        <v>2</v>
      </c>
      <c r="R80" s="114">
        <v>10</v>
      </c>
      <c r="S80" s="120">
        <f t="shared" si="21"/>
        <v>0</v>
      </c>
      <c r="T80" s="98">
        <f t="shared" si="34"/>
        <v>7.4000000000000057</v>
      </c>
      <c r="U80" s="121">
        <f t="shared" si="22"/>
        <v>92.6</v>
      </c>
      <c r="V80" s="67">
        <f t="shared" si="35"/>
        <v>92.6</v>
      </c>
      <c r="W80" s="70">
        <f t="shared" si="36"/>
        <v>0</v>
      </c>
      <c r="X80" s="105">
        <f t="shared" si="37"/>
        <v>0</v>
      </c>
      <c r="Z80" s="127" t="str">
        <f t="shared" si="23"/>
        <v>Julieta</v>
      </c>
      <c r="AA80" s="127">
        <f t="shared" si="24"/>
        <v>94</v>
      </c>
      <c r="AB80" s="147">
        <f t="shared" si="38"/>
        <v>1</v>
      </c>
      <c r="AC80" s="167">
        <f t="shared" si="25"/>
        <v>5</v>
      </c>
      <c r="AD80" s="67">
        <f t="shared" si="39"/>
        <v>51.999999999999993</v>
      </c>
      <c r="AE80" s="70">
        <f t="shared" si="40"/>
        <v>81.40638795573723</v>
      </c>
      <c r="AF80" s="105">
        <f t="shared" si="41"/>
        <v>94</v>
      </c>
    </row>
    <row r="81" spans="1:31" x14ac:dyDescent="0.3">
      <c r="A81" s="82">
        <f t="shared" si="42"/>
        <v>6</v>
      </c>
      <c r="B81" s="83" t="str">
        <f t="shared" si="43"/>
        <v>Refinado</v>
      </c>
      <c r="C81" s="159">
        <f>+U10</f>
        <v>15</v>
      </c>
      <c r="D81" s="66">
        <f t="shared" si="26"/>
        <v>78.900000000000006</v>
      </c>
      <c r="E81" s="158">
        <f>+W10</f>
        <v>6.1</v>
      </c>
      <c r="F81" s="63">
        <f t="shared" si="27"/>
        <v>13.599999999999994</v>
      </c>
      <c r="G81" s="116">
        <f t="shared" si="28"/>
        <v>12.990381056766578</v>
      </c>
      <c r="H81" s="62">
        <f t="shared" si="29"/>
        <v>14.999999999999998</v>
      </c>
      <c r="K81"/>
      <c r="M81"/>
      <c r="AD81" s="10"/>
      <c r="AE81" s="10"/>
    </row>
    <row r="82" spans="1:31" x14ac:dyDescent="0.3">
      <c r="A82" s="82">
        <f t="shared" si="42"/>
        <v>6</v>
      </c>
      <c r="B82" s="83" t="str">
        <f t="shared" si="43"/>
        <v>Extracto</v>
      </c>
      <c r="C82" s="159">
        <f>+Z10</f>
        <v>11</v>
      </c>
      <c r="D82" s="66">
        <f t="shared" si="26"/>
        <v>8.7000000000000028</v>
      </c>
      <c r="E82" s="158">
        <f>+AB10</f>
        <v>80.3</v>
      </c>
      <c r="F82" s="63">
        <f t="shared" si="27"/>
        <v>85.8</v>
      </c>
      <c r="G82" s="116">
        <f t="shared" si="28"/>
        <v>9.5262794416288248</v>
      </c>
      <c r="H82" s="62">
        <f t="shared" si="29"/>
        <v>11</v>
      </c>
      <c r="K82" s="122" t="s">
        <v>43</v>
      </c>
      <c r="L82" s="92"/>
      <c r="M82" s="161"/>
      <c r="N82" s="177" t="s">
        <v>44</v>
      </c>
      <c r="O82" s="88"/>
      <c r="P82" s="178"/>
      <c r="AD82" s="10"/>
      <c r="AE82" s="10"/>
    </row>
    <row r="83" spans="1:31" x14ac:dyDescent="0.3">
      <c r="A83" s="82">
        <f>+A81+1</f>
        <v>7</v>
      </c>
      <c r="B83" s="83" t="str">
        <f t="shared" si="43"/>
        <v>Refinado</v>
      </c>
      <c r="C83" s="159">
        <f>+U11</f>
        <v>13.5</v>
      </c>
      <c r="D83" s="66">
        <f t="shared" si="26"/>
        <v>80.5</v>
      </c>
      <c r="E83" s="158">
        <f>+W11</f>
        <v>6</v>
      </c>
      <c r="F83" s="63">
        <f t="shared" si="27"/>
        <v>12.75</v>
      </c>
      <c r="G83" s="116">
        <f t="shared" si="28"/>
        <v>11.69134295108992</v>
      </c>
      <c r="H83" s="62">
        <f t="shared" si="29"/>
        <v>13.5</v>
      </c>
      <c r="K83" s="155" t="s">
        <v>0</v>
      </c>
      <c r="L83" s="115" t="s">
        <v>1</v>
      </c>
      <c r="M83" s="156" t="s">
        <v>5</v>
      </c>
      <c r="N83" s="100"/>
      <c r="O83" s="101"/>
      <c r="P83" s="172"/>
      <c r="AD83" s="10"/>
      <c r="AE83" s="10"/>
    </row>
    <row r="84" spans="1:31" x14ac:dyDescent="0.3">
      <c r="A84" s="82">
        <f t="shared" si="42"/>
        <v>7</v>
      </c>
      <c r="B84" s="83" t="str">
        <f t="shared" si="43"/>
        <v>Extracto</v>
      </c>
      <c r="C84" s="159">
        <f>+Z11</f>
        <v>9.5</v>
      </c>
      <c r="D84" s="66">
        <f t="shared" si="26"/>
        <v>8.2000000000000028</v>
      </c>
      <c r="E84" s="142">
        <f>+AB11</f>
        <v>82.3</v>
      </c>
      <c r="F84" s="63">
        <f t="shared" si="27"/>
        <v>87.05</v>
      </c>
      <c r="G84" s="116">
        <f t="shared" si="28"/>
        <v>8.2272413359521668</v>
      </c>
      <c r="H84" s="62">
        <f t="shared" si="29"/>
        <v>9.5</v>
      </c>
      <c r="K84" s="18" t="s">
        <v>15</v>
      </c>
      <c r="L84" s="30" t="s">
        <v>15</v>
      </c>
      <c r="M84" s="17" t="s">
        <v>15</v>
      </c>
      <c r="N84" s="107" t="s">
        <v>34</v>
      </c>
      <c r="O84" s="108"/>
      <c r="P84" s="109" t="s">
        <v>37</v>
      </c>
      <c r="AC84" s="10"/>
      <c r="AD84" s="10"/>
      <c r="AE84" s="10"/>
    </row>
    <row r="85" spans="1:31" x14ac:dyDescent="0.3">
      <c r="A85" s="82">
        <f t="shared" si="42"/>
        <v>8</v>
      </c>
      <c r="B85" s="83" t="str">
        <f t="shared" si="43"/>
        <v>Refinado</v>
      </c>
      <c r="C85" s="159">
        <f>+U12</f>
        <v>9.4</v>
      </c>
      <c r="D85" s="66">
        <f t="shared" si="26"/>
        <v>85.6</v>
      </c>
      <c r="E85" s="142">
        <f>+W12</f>
        <v>5</v>
      </c>
      <c r="F85" s="63">
        <f t="shared" si="27"/>
        <v>9.7000000000000028</v>
      </c>
      <c r="G85" s="116">
        <f t="shared" si="28"/>
        <v>8.1406387955737234</v>
      </c>
      <c r="H85" s="62">
        <f t="shared" si="29"/>
        <v>9.4</v>
      </c>
      <c r="K85" s="175">
        <f>+V34</f>
        <v>50</v>
      </c>
      <c r="L85" s="98">
        <f>100-K85-M85</f>
        <v>25</v>
      </c>
      <c r="M85" s="131">
        <f>+X34</f>
        <v>25</v>
      </c>
      <c r="N85" s="176">
        <f>100-(L85+K85*COS(PI()/3))</f>
        <v>49.999999999999993</v>
      </c>
      <c r="O85" s="147">
        <f>+K85*SIN(PI()/3)</f>
        <v>43.301270189221931</v>
      </c>
      <c r="P85" s="148">
        <f>+O85*100/MAX($F$55:$F$65)</f>
        <v>50</v>
      </c>
      <c r="AC85" s="10"/>
      <c r="AD85" s="10"/>
      <c r="AE85" s="10"/>
    </row>
    <row r="86" spans="1:31" x14ac:dyDescent="0.3">
      <c r="A86" s="82">
        <f t="shared" si="42"/>
        <v>8</v>
      </c>
      <c r="B86" s="83" t="str">
        <f t="shared" si="43"/>
        <v>Extracto</v>
      </c>
      <c r="C86" s="159">
        <f>+Z12</f>
        <v>6</v>
      </c>
      <c r="D86" s="66">
        <f t="shared" si="26"/>
        <v>8</v>
      </c>
      <c r="E86" s="158">
        <f>+AB12</f>
        <v>86</v>
      </c>
      <c r="F86" s="63">
        <f t="shared" si="27"/>
        <v>89</v>
      </c>
      <c r="G86" s="116">
        <f t="shared" si="28"/>
        <v>5.196152422706632</v>
      </c>
      <c r="H86" s="62">
        <f t="shared" si="29"/>
        <v>6</v>
      </c>
      <c r="K86"/>
      <c r="M86"/>
      <c r="S86"/>
      <c r="T86"/>
      <c r="U86"/>
      <c r="V86"/>
      <c r="W86"/>
      <c r="X86"/>
      <c r="Y86"/>
      <c r="AC86" s="10"/>
      <c r="AD86" s="10"/>
      <c r="AE86" s="10"/>
    </row>
    <row r="87" spans="1:31" x14ac:dyDescent="0.3">
      <c r="A87" s="82">
        <f t="shared" si="42"/>
        <v>9</v>
      </c>
      <c r="B87" s="83" t="str">
        <f t="shared" si="43"/>
        <v>Refinado</v>
      </c>
      <c r="C87" s="159">
        <f>+U13</f>
        <v>4.8</v>
      </c>
      <c r="D87" s="66">
        <f t="shared" si="26"/>
        <v>91</v>
      </c>
      <c r="E87" s="158">
        <f>+W13</f>
        <v>4.2</v>
      </c>
      <c r="F87" s="63">
        <f t="shared" si="27"/>
        <v>6.5999999999999943</v>
      </c>
      <c r="G87" s="116">
        <f t="shared" si="28"/>
        <v>4.1569219381653051</v>
      </c>
      <c r="H87" s="62">
        <f t="shared" si="29"/>
        <v>4.8</v>
      </c>
      <c r="K87"/>
      <c r="M87"/>
      <c r="S87"/>
      <c r="T87"/>
      <c r="U87"/>
      <c r="V87"/>
      <c r="W87"/>
      <c r="X87"/>
      <c r="Y87"/>
      <c r="Z87" s="10"/>
      <c r="AA87" s="10"/>
      <c r="AB87" s="10"/>
      <c r="AC87" s="10"/>
      <c r="AD87" s="10"/>
      <c r="AE87" s="10"/>
    </row>
    <row r="88" spans="1:31" x14ac:dyDescent="0.3">
      <c r="A88" s="82">
        <f t="shared" si="42"/>
        <v>9</v>
      </c>
      <c r="B88" s="83" t="str">
        <f t="shared" si="43"/>
        <v>Extracto</v>
      </c>
      <c r="C88" s="159">
        <f>+Z13</f>
        <v>3.2</v>
      </c>
      <c r="D88" s="66">
        <f t="shared" si="26"/>
        <v>8.2999999999999972</v>
      </c>
      <c r="E88" s="158">
        <f>+AB13</f>
        <v>88.5</v>
      </c>
      <c r="F88" s="63">
        <f t="shared" si="27"/>
        <v>90.1</v>
      </c>
      <c r="G88" s="116">
        <f t="shared" si="28"/>
        <v>2.7712812921102037</v>
      </c>
      <c r="H88" s="62">
        <f t="shared" si="29"/>
        <v>3.2</v>
      </c>
      <c r="K88"/>
      <c r="M88"/>
      <c r="S88"/>
      <c r="T88"/>
      <c r="U88"/>
      <c r="V88"/>
      <c r="W88"/>
      <c r="X88"/>
      <c r="Y88"/>
      <c r="Z88" s="10"/>
      <c r="AA88" s="10"/>
      <c r="AB88" s="10"/>
      <c r="AC88" s="10"/>
      <c r="AD88" s="10"/>
      <c r="AE88" s="10"/>
    </row>
    <row r="89" spans="1:31" customFormat="1" x14ac:dyDescent="0.3">
      <c r="A89" s="82">
        <f>+A87+1</f>
        <v>10</v>
      </c>
      <c r="B89" s="83" t="str">
        <f t="shared" si="43"/>
        <v>Refinado</v>
      </c>
      <c r="C89" s="159">
        <f>+U14</f>
        <v>2</v>
      </c>
      <c r="D89" s="66">
        <f t="shared" si="26"/>
        <v>94.5</v>
      </c>
      <c r="E89" s="142">
        <f>+W14</f>
        <v>3.5</v>
      </c>
      <c r="F89" s="63">
        <f t="shared" si="27"/>
        <v>4.5</v>
      </c>
      <c r="G89" s="116">
        <f t="shared" si="28"/>
        <v>1.7320508075688772</v>
      </c>
      <c r="H89" s="62">
        <f t="shared" si="29"/>
        <v>2</v>
      </c>
      <c r="I89" s="3"/>
      <c r="J89" s="3"/>
      <c r="L89" s="3"/>
      <c r="N89" s="3"/>
      <c r="O89" s="3"/>
      <c r="P89" s="3"/>
      <c r="Q89" s="3"/>
      <c r="R89" s="3"/>
    </row>
    <row r="90" spans="1:31" customFormat="1" x14ac:dyDescent="0.3">
      <c r="A90" s="84">
        <f t="shared" si="42"/>
        <v>10</v>
      </c>
      <c r="B90" s="85" t="str">
        <f t="shared" si="43"/>
        <v>Extracto</v>
      </c>
      <c r="C90" s="160">
        <f>+Z14</f>
        <v>0</v>
      </c>
      <c r="D90" s="70">
        <f t="shared" si="26"/>
        <v>7.4000000000000057</v>
      </c>
      <c r="E90" s="121">
        <f>+AB14</f>
        <v>92.6</v>
      </c>
      <c r="F90" s="67">
        <f t="shared" si="27"/>
        <v>92.6</v>
      </c>
      <c r="G90" s="134">
        <f t="shared" si="28"/>
        <v>0</v>
      </c>
      <c r="H90" s="141">
        <f t="shared" si="29"/>
        <v>0</v>
      </c>
      <c r="I90" s="3"/>
      <c r="J90" s="3"/>
      <c r="L90" s="3"/>
      <c r="N90" s="3"/>
    </row>
    <row r="91" spans="1:31" customFormat="1" x14ac:dyDescent="0.3">
      <c r="A91" s="183"/>
      <c r="B91" s="183"/>
      <c r="C91" s="183"/>
      <c r="F91" s="1"/>
      <c r="G91" s="1"/>
      <c r="H91" s="3"/>
      <c r="I91" s="3"/>
      <c r="J91" s="3"/>
      <c r="K91" s="3"/>
      <c r="L91" s="3"/>
      <c r="M91" s="3"/>
      <c r="N91" s="3"/>
      <c r="O91" s="3"/>
      <c r="P91" s="10"/>
      <c r="Q91" s="3"/>
      <c r="R91" s="3"/>
      <c r="Z91" s="12"/>
      <c r="AA91" s="10"/>
      <c r="AB91" s="10"/>
    </row>
    <row r="92" spans="1:31" customFormat="1" x14ac:dyDescent="0.3">
      <c r="A92" s="184" t="s">
        <v>31</v>
      </c>
      <c r="B92" s="91"/>
      <c r="C92" s="133"/>
      <c r="D92" s="187" t="s">
        <v>47</v>
      </c>
      <c r="E92" s="188"/>
      <c r="F92" s="189"/>
      <c r="G92" s="1"/>
      <c r="H92" s="184" t="s">
        <v>33</v>
      </c>
      <c r="I92" s="91"/>
      <c r="J92" s="133"/>
      <c r="K92" s="187" t="s">
        <v>48</v>
      </c>
      <c r="L92" s="188"/>
      <c r="M92" s="189"/>
      <c r="N92" s="3"/>
      <c r="O92" s="184" t="s">
        <v>32</v>
      </c>
      <c r="P92" s="91"/>
      <c r="Q92" s="133"/>
      <c r="R92" s="184" t="s">
        <v>49</v>
      </c>
      <c r="S92" s="188"/>
      <c r="T92" s="189"/>
      <c r="W92" s="5"/>
      <c r="X92" s="5"/>
      <c r="Z92" s="12"/>
      <c r="AA92" s="10"/>
      <c r="AB92" s="10"/>
    </row>
    <row r="93" spans="1:31" customFormat="1" ht="15" thickBot="1" x14ac:dyDescent="0.35">
      <c r="A93" s="155" t="s">
        <v>0</v>
      </c>
      <c r="B93" s="115" t="s">
        <v>1</v>
      </c>
      <c r="C93" s="156" t="s">
        <v>5</v>
      </c>
      <c r="D93" s="65"/>
      <c r="E93" s="64"/>
      <c r="F93" s="119"/>
      <c r="G93" s="1"/>
      <c r="H93" s="155" t="s">
        <v>0</v>
      </c>
      <c r="I93" s="115" t="s">
        <v>1</v>
      </c>
      <c r="J93" s="156" t="s">
        <v>5</v>
      </c>
      <c r="K93" s="65"/>
      <c r="L93" s="64"/>
      <c r="M93" s="119"/>
      <c r="N93" s="3"/>
      <c r="O93" s="155" t="s">
        <v>0</v>
      </c>
      <c r="P93" s="115" t="s">
        <v>1</v>
      </c>
      <c r="Q93" s="156" t="s">
        <v>5</v>
      </c>
      <c r="R93" s="193"/>
      <c r="S93" s="64"/>
      <c r="T93" s="119"/>
      <c r="U93" s="3"/>
      <c r="V93" s="3"/>
      <c r="W93" s="5"/>
      <c r="X93" s="5"/>
      <c r="Y93" s="3"/>
      <c r="Z93" s="12"/>
      <c r="AA93" s="10"/>
      <c r="AB93" s="10"/>
    </row>
    <row r="94" spans="1:31" customFormat="1" x14ac:dyDescent="0.3">
      <c r="A94" s="136" t="s">
        <v>15</v>
      </c>
      <c r="B94" s="29" t="s">
        <v>15</v>
      </c>
      <c r="C94" s="137" t="s">
        <v>15</v>
      </c>
      <c r="D94" s="111" t="s">
        <v>34</v>
      </c>
      <c r="E94" s="108" t="s">
        <v>39</v>
      </c>
      <c r="F94" s="109" t="s">
        <v>37</v>
      </c>
      <c r="G94" s="1"/>
      <c r="H94" s="136" t="s">
        <v>15</v>
      </c>
      <c r="I94" s="29" t="s">
        <v>15</v>
      </c>
      <c r="J94" s="137" t="s">
        <v>15</v>
      </c>
      <c r="K94" s="111" t="s">
        <v>34</v>
      </c>
      <c r="L94" s="108" t="s">
        <v>39</v>
      </c>
      <c r="M94" s="109" t="s">
        <v>37</v>
      </c>
      <c r="N94" s="3"/>
      <c r="O94" s="136" t="s">
        <v>15</v>
      </c>
      <c r="P94" s="29" t="s">
        <v>15</v>
      </c>
      <c r="Q94" s="137" t="s">
        <v>15</v>
      </c>
      <c r="R94" s="107" t="s">
        <v>34</v>
      </c>
      <c r="S94" s="108" t="s">
        <v>39</v>
      </c>
      <c r="T94" s="109" t="s">
        <v>37</v>
      </c>
      <c r="U94" s="3"/>
      <c r="V94" s="3"/>
      <c r="W94" s="3"/>
      <c r="X94" s="3"/>
      <c r="Y94" s="3"/>
      <c r="Z94" s="12"/>
      <c r="AA94" s="10"/>
      <c r="AB94" s="10"/>
    </row>
    <row r="95" spans="1:31" customFormat="1" x14ac:dyDescent="0.3">
      <c r="A95" s="71">
        <v>0</v>
      </c>
      <c r="B95" s="83">
        <f>100-A95-C95</f>
        <v>100</v>
      </c>
      <c r="C95" s="62">
        <v>0</v>
      </c>
      <c r="D95" s="143">
        <f>100-(B95+A95*COS(PI()/3))</f>
        <v>0</v>
      </c>
      <c r="E95" s="144">
        <f>+A95*SIN(PI()/3)</f>
        <v>0</v>
      </c>
      <c r="F95" s="145">
        <f>+E95*100/MAX($F$55:$F$65)</f>
        <v>0</v>
      </c>
      <c r="G95" s="1"/>
      <c r="H95" s="72">
        <v>0</v>
      </c>
      <c r="I95" s="81">
        <f>100-H95-J95</f>
        <v>100</v>
      </c>
      <c r="J95" s="133">
        <v>0</v>
      </c>
      <c r="K95" s="143">
        <f>100-(I95+H95*COS(PI()/3))</f>
        <v>0</v>
      </c>
      <c r="L95" s="144">
        <f>+H95*SIN(PI()/3)</f>
        <v>0</v>
      </c>
      <c r="M95" s="145">
        <f>+L95*100/MAX($F$55:$F$65)</f>
        <v>0</v>
      </c>
      <c r="N95" s="3"/>
      <c r="O95" s="72">
        <v>0</v>
      </c>
      <c r="P95" s="81">
        <v>100</v>
      </c>
      <c r="Q95" s="133">
        <f>100-O95-P95</f>
        <v>0</v>
      </c>
      <c r="R95" s="143">
        <f>100-(P95+O95*COS(PI()/3))</f>
        <v>0</v>
      </c>
      <c r="S95" s="144">
        <f>+O95*SIN(PI()/3)</f>
        <v>0</v>
      </c>
      <c r="T95" s="145">
        <f>+S95*100/MAX($F$55:$F$65)</f>
        <v>0</v>
      </c>
      <c r="U95" s="5"/>
      <c r="V95" s="3"/>
      <c r="W95" s="3"/>
      <c r="X95" s="3"/>
      <c r="Y95" s="3"/>
      <c r="Z95" s="12"/>
      <c r="AA95" s="10"/>
      <c r="AB95" s="10"/>
    </row>
    <row r="96" spans="1:31" customFormat="1" x14ac:dyDescent="0.3">
      <c r="A96" s="71">
        <v>0</v>
      </c>
      <c r="B96" s="83">
        <f t="shared" ref="B96:B116" si="44">100-A96-C96</f>
        <v>0</v>
      </c>
      <c r="C96" s="62">
        <v>100</v>
      </c>
      <c r="D96" s="190">
        <f t="shared" ref="D96:D116" si="45">100-(B96+A96*COS(PI()/3))</f>
        <v>100</v>
      </c>
      <c r="E96" s="143">
        <f t="shared" ref="E96:E116" si="46">+A96*SIN(PI()/3)</f>
        <v>0</v>
      </c>
      <c r="F96" s="191">
        <f t="shared" ref="F96:F116" si="47">+E96*100/MAX($F$55:$F$65)</f>
        <v>0</v>
      </c>
      <c r="G96" s="1"/>
      <c r="H96" s="71">
        <v>100</v>
      </c>
      <c r="I96" s="83">
        <f t="shared" ref="I96:I116" si="48">100-H96-J96</f>
        <v>0</v>
      </c>
      <c r="J96" s="62">
        <v>0</v>
      </c>
      <c r="K96" s="143">
        <f t="shared" ref="K96:K116" si="49">100-(I96+H96*COS(PI()/3))</f>
        <v>49.999999999999986</v>
      </c>
      <c r="L96" s="144">
        <f>+H96*SIN(PI()/3)</f>
        <v>86.602540378443862</v>
      </c>
      <c r="M96" s="145">
        <f t="shared" ref="M96:M116" si="50">+L96*100/MAX($F$55:$F$65)</f>
        <v>100</v>
      </c>
      <c r="N96" s="3"/>
      <c r="O96" s="71">
        <v>0</v>
      </c>
      <c r="P96" s="83">
        <v>100</v>
      </c>
      <c r="Q96" s="62">
        <v>0</v>
      </c>
      <c r="R96" s="94">
        <f t="shared" ref="R96:R116" si="51">100-(P96+O96*COS(PI()/3))</f>
        <v>0</v>
      </c>
      <c r="S96" s="144">
        <f t="shared" ref="S96:S116" si="52">+O96*SIN(PI()/3)</f>
        <v>0</v>
      </c>
      <c r="T96" s="163">
        <f t="shared" ref="T96:T116" si="53">+S96*100/MAX($F$55:$F$65)</f>
        <v>0</v>
      </c>
      <c r="U96" s="3"/>
      <c r="V96" s="3"/>
      <c r="W96" s="3"/>
      <c r="X96" s="3"/>
      <c r="Y96" s="3"/>
      <c r="Z96" s="12"/>
      <c r="AA96" s="10"/>
      <c r="AB96" s="10"/>
    </row>
    <row r="97" spans="1:28" customFormat="1" x14ac:dyDescent="0.3">
      <c r="A97" s="71">
        <f>+A95+10</f>
        <v>10</v>
      </c>
      <c r="B97" s="83">
        <f t="shared" si="44"/>
        <v>90</v>
      </c>
      <c r="C97" s="62">
        <v>0</v>
      </c>
      <c r="D97" s="190">
        <f t="shared" si="45"/>
        <v>5</v>
      </c>
      <c r="E97" s="143">
        <f t="shared" si="46"/>
        <v>8.6602540378443855</v>
      </c>
      <c r="F97" s="191">
        <f t="shared" si="47"/>
        <v>10</v>
      </c>
      <c r="G97" s="1"/>
      <c r="H97" s="71">
        <v>0</v>
      </c>
      <c r="I97" s="83">
        <f t="shared" si="48"/>
        <v>90</v>
      </c>
      <c r="J97" s="62">
        <f>+J95+10</f>
        <v>10</v>
      </c>
      <c r="K97" s="143">
        <f t="shared" si="49"/>
        <v>10</v>
      </c>
      <c r="L97" s="144">
        <f>+H97*SIN(PI()/3)</f>
        <v>0</v>
      </c>
      <c r="M97" s="145">
        <f t="shared" si="50"/>
        <v>0</v>
      </c>
      <c r="N97" s="3"/>
      <c r="O97" s="71">
        <v>10</v>
      </c>
      <c r="P97" s="83">
        <v>90</v>
      </c>
      <c r="Q97" s="62">
        <f t="shared" ref="Q97:Q116" si="54">100-O97-P97</f>
        <v>0</v>
      </c>
      <c r="R97" s="94">
        <f t="shared" si="51"/>
        <v>5</v>
      </c>
      <c r="S97" s="144">
        <f t="shared" si="52"/>
        <v>8.6602540378443855</v>
      </c>
      <c r="T97" s="163">
        <f t="shared" si="53"/>
        <v>10</v>
      </c>
      <c r="U97" s="3"/>
      <c r="V97" s="3"/>
      <c r="W97" s="3"/>
      <c r="X97" s="3"/>
      <c r="Y97" s="3"/>
      <c r="Z97" s="12"/>
      <c r="AA97" s="10"/>
      <c r="AB97" s="10"/>
    </row>
    <row r="98" spans="1:28" customFormat="1" x14ac:dyDescent="0.3">
      <c r="A98" s="71">
        <f t="shared" ref="A98:A116" si="55">+A96+10</f>
        <v>10</v>
      </c>
      <c r="B98" s="83">
        <f t="shared" si="44"/>
        <v>0</v>
      </c>
      <c r="C98" s="62">
        <v>90</v>
      </c>
      <c r="D98" s="143">
        <f t="shared" si="45"/>
        <v>95</v>
      </c>
      <c r="E98" s="143">
        <f t="shared" si="46"/>
        <v>8.6602540378443855</v>
      </c>
      <c r="F98" s="145">
        <f t="shared" si="47"/>
        <v>10</v>
      </c>
      <c r="G98" s="1"/>
      <c r="H98" s="71">
        <v>90</v>
      </c>
      <c r="I98" s="83">
        <f t="shared" si="48"/>
        <v>0</v>
      </c>
      <c r="J98" s="62">
        <f t="shared" ref="J98:J116" si="56">+J96+10</f>
        <v>10</v>
      </c>
      <c r="K98" s="143">
        <f t="shared" si="49"/>
        <v>54.999999999999993</v>
      </c>
      <c r="L98" s="144">
        <f t="shared" ref="L98:L116" si="57">+H98*SIN(PI()/3)</f>
        <v>77.94228634059948</v>
      </c>
      <c r="M98" s="145">
        <f t="shared" si="50"/>
        <v>90</v>
      </c>
      <c r="N98" s="3"/>
      <c r="O98" s="71">
        <v>0</v>
      </c>
      <c r="P98" s="83">
        <f>+P97</f>
        <v>90</v>
      </c>
      <c r="Q98" s="62">
        <f t="shared" si="54"/>
        <v>10</v>
      </c>
      <c r="R98" s="94">
        <f t="shared" si="51"/>
        <v>10</v>
      </c>
      <c r="S98" s="144">
        <f t="shared" si="52"/>
        <v>0</v>
      </c>
      <c r="T98" s="163">
        <f t="shared" si="53"/>
        <v>0</v>
      </c>
      <c r="U98" s="5"/>
      <c r="V98" s="3"/>
      <c r="W98" s="3"/>
      <c r="X98" s="3"/>
      <c r="Y98" s="3"/>
      <c r="Z98" s="12"/>
      <c r="AA98" s="10"/>
      <c r="AB98" s="10"/>
    </row>
    <row r="99" spans="1:28" customFormat="1" x14ac:dyDescent="0.3">
      <c r="A99" s="71">
        <f t="shared" si="55"/>
        <v>20</v>
      </c>
      <c r="B99" s="83">
        <f t="shared" si="44"/>
        <v>80</v>
      </c>
      <c r="C99" s="62">
        <v>0</v>
      </c>
      <c r="D99" s="190">
        <f t="shared" si="45"/>
        <v>10</v>
      </c>
      <c r="E99" s="143">
        <f t="shared" si="46"/>
        <v>17.320508075688771</v>
      </c>
      <c r="F99" s="145">
        <f t="shared" si="47"/>
        <v>20</v>
      </c>
      <c r="G99" s="1"/>
      <c r="H99" s="71">
        <f>+H97</f>
        <v>0</v>
      </c>
      <c r="I99" s="83">
        <f t="shared" si="48"/>
        <v>80</v>
      </c>
      <c r="J99" s="62">
        <f t="shared" si="56"/>
        <v>20</v>
      </c>
      <c r="K99" s="143">
        <f t="shared" si="49"/>
        <v>20</v>
      </c>
      <c r="L99" s="144">
        <f t="shared" si="57"/>
        <v>0</v>
      </c>
      <c r="M99" s="145">
        <f t="shared" si="50"/>
        <v>0</v>
      </c>
      <c r="N99" s="3"/>
      <c r="O99" s="71">
        <f>+O97+10</f>
        <v>20</v>
      </c>
      <c r="P99" s="83">
        <f>+P97-10</f>
        <v>80</v>
      </c>
      <c r="Q99" s="62">
        <f t="shared" si="54"/>
        <v>0</v>
      </c>
      <c r="R99" s="94">
        <f t="shared" si="51"/>
        <v>10</v>
      </c>
      <c r="S99" s="144">
        <f t="shared" si="52"/>
        <v>17.320508075688771</v>
      </c>
      <c r="T99" s="163">
        <f t="shared" si="53"/>
        <v>20</v>
      </c>
      <c r="U99" s="3"/>
      <c r="V99" s="3"/>
      <c r="W99" s="3"/>
      <c r="X99" s="3"/>
      <c r="Y99" s="3"/>
      <c r="Z99" s="12"/>
      <c r="AA99" s="10"/>
      <c r="AB99" s="10"/>
    </row>
    <row r="100" spans="1:28" customFormat="1" x14ac:dyDescent="0.3">
      <c r="A100" s="71">
        <f t="shared" si="55"/>
        <v>20</v>
      </c>
      <c r="B100" s="83">
        <f t="shared" si="44"/>
        <v>0</v>
      </c>
      <c r="C100" s="62">
        <v>80</v>
      </c>
      <c r="D100" s="143">
        <f t="shared" si="45"/>
        <v>90</v>
      </c>
      <c r="E100" s="143">
        <f t="shared" si="46"/>
        <v>17.320508075688771</v>
      </c>
      <c r="F100" s="145">
        <f t="shared" si="47"/>
        <v>20</v>
      </c>
      <c r="G100" s="1"/>
      <c r="H100" s="71">
        <f>+H98-10</f>
        <v>80</v>
      </c>
      <c r="I100" s="83">
        <f t="shared" si="48"/>
        <v>0</v>
      </c>
      <c r="J100" s="62">
        <f t="shared" si="56"/>
        <v>20</v>
      </c>
      <c r="K100" s="143">
        <f t="shared" si="49"/>
        <v>59.999999999999993</v>
      </c>
      <c r="L100" s="144">
        <f t="shared" si="57"/>
        <v>69.282032302755084</v>
      </c>
      <c r="M100" s="145">
        <f t="shared" si="50"/>
        <v>80</v>
      </c>
      <c r="N100" s="3"/>
      <c r="O100" s="71">
        <f>+O98</f>
        <v>0</v>
      </c>
      <c r="P100" s="83">
        <f>+P99</f>
        <v>80</v>
      </c>
      <c r="Q100" s="62">
        <f t="shared" si="54"/>
        <v>20</v>
      </c>
      <c r="R100" s="94">
        <f t="shared" si="51"/>
        <v>20</v>
      </c>
      <c r="S100" s="144">
        <f t="shared" si="52"/>
        <v>0</v>
      </c>
      <c r="T100" s="163">
        <f t="shared" si="53"/>
        <v>0</v>
      </c>
      <c r="U100" s="3"/>
      <c r="V100" s="3"/>
      <c r="W100" s="3"/>
      <c r="X100" s="3"/>
      <c r="Y100" s="3"/>
      <c r="Z100" s="12"/>
      <c r="AA100" s="10"/>
      <c r="AB100" s="10"/>
    </row>
    <row r="101" spans="1:28" customFormat="1" x14ac:dyDescent="0.3">
      <c r="A101" s="71">
        <f t="shared" si="55"/>
        <v>30</v>
      </c>
      <c r="B101" s="83">
        <f t="shared" si="44"/>
        <v>70</v>
      </c>
      <c r="C101" s="62">
        <v>0</v>
      </c>
      <c r="D101" s="190">
        <f t="shared" si="45"/>
        <v>15</v>
      </c>
      <c r="E101" s="143">
        <f t="shared" si="46"/>
        <v>25.980762113533157</v>
      </c>
      <c r="F101" s="145">
        <f t="shared" si="47"/>
        <v>29.999999999999996</v>
      </c>
      <c r="G101" s="1"/>
      <c r="H101" s="71">
        <f t="shared" ref="H101" si="58">+H99</f>
        <v>0</v>
      </c>
      <c r="I101" s="83">
        <f t="shared" si="48"/>
        <v>70</v>
      </c>
      <c r="J101" s="62">
        <f t="shared" si="56"/>
        <v>30</v>
      </c>
      <c r="K101" s="143">
        <f t="shared" si="49"/>
        <v>30</v>
      </c>
      <c r="L101" s="144">
        <f t="shared" si="57"/>
        <v>0</v>
      </c>
      <c r="M101" s="145">
        <f t="shared" si="50"/>
        <v>0</v>
      </c>
      <c r="N101" s="3"/>
      <c r="O101" s="71">
        <f t="shared" ref="O101" si="59">+O99+10</f>
        <v>30</v>
      </c>
      <c r="P101" s="83">
        <f t="shared" ref="P101" si="60">+P99-10</f>
        <v>70</v>
      </c>
      <c r="Q101" s="62">
        <f t="shared" si="54"/>
        <v>0</v>
      </c>
      <c r="R101" s="94">
        <f t="shared" si="51"/>
        <v>15</v>
      </c>
      <c r="S101" s="144">
        <f t="shared" si="52"/>
        <v>25.980762113533157</v>
      </c>
      <c r="T101" s="163">
        <f t="shared" si="53"/>
        <v>29.999999999999996</v>
      </c>
      <c r="U101" s="3"/>
      <c r="V101" s="3"/>
      <c r="W101" s="3"/>
      <c r="X101" s="3"/>
      <c r="Y101" s="3"/>
      <c r="Z101" s="12"/>
      <c r="AA101" s="10"/>
      <c r="AB101" s="10"/>
    </row>
    <row r="102" spans="1:28" customFormat="1" x14ac:dyDescent="0.3">
      <c r="A102" s="71">
        <f t="shared" si="55"/>
        <v>30</v>
      </c>
      <c r="B102" s="83">
        <f t="shared" si="44"/>
        <v>0</v>
      </c>
      <c r="C102" s="62">
        <v>70</v>
      </c>
      <c r="D102" s="143">
        <f t="shared" si="45"/>
        <v>85</v>
      </c>
      <c r="E102" s="143">
        <f t="shared" si="46"/>
        <v>25.980762113533157</v>
      </c>
      <c r="F102" s="145">
        <f t="shared" si="47"/>
        <v>29.999999999999996</v>
      </c>
      <c r="G102" s="1"/>
      <c r="H102" s="71">
        <f t="shared" ref="H102" si="61">+H100-10</f>
        <v>70</v>
      </c>
      <c r="I102" s="83">
        <f t="shared" si="48"/>
        <v>0</v>
      </c>
      <c r="J102" s="62">
        <f t="shared" si="56"/>
        <v>30</v>
      </c>
      <c r="K102" s="143">
        <f t="shared" si="49"/>
        <v>65</v>
      </c>
      <c r="L102" s="144">
        <f t="shared" si="57"/>
        <v>60.621778264910702</v>
      </c>
      <c r="M102" s="145">
        <f t="shared" si="50"/>
        <v>70</v>
      </c>
      <c r="N102" s="3"/>
      <c r="O102" s="71">
        <f t="shared" ref="O102" si="62">+O100</f>
        <v>0</v>
      </c>
      <c r="P102" s="83">
        <f t="shared" ref="P102" si="63">+P101</f>
        <v>70</v>
      </c>
      <c r="Q102" s="62">
        <f t="shared" si="54"/>
        <v>30</v>
      </c>
      <c r="R102" s="94">
        <f t="shared" si="51"/>
        <v>30</v>
      </c>
      <c r="S102" s="144">
        <f t="shared" si="52"/>
        <v>0</v>
      </c>
      <c r="T102" s="163">
        <f t="shared" si="53"/>
        <v>0</v>
      </c>
      <c r="U102" s="3"/>
      <c r="V102" s="3"/>
      <c r="W102" s="3"/>
      <c r="X102" s="3"/>
      <c r="Y102" s="3"/>
      <c r="Z102" s="12"/>
      <c r="AA102" s="10"/>
      <c r="AB102" s="10"/>
    </row>
    <row r="103" spans="1:28" customFormat="1" x14ac:dyDescent="0.3">
      <c r="A103" s="71">
        <f t="shared" si="55"/>
        <v>40</v>
      </c>
      <c r="B103" s="83">
        <f t="shared" si="44"/>
        <v>60</v>
      </c>
      <c r="C103" s="62">
        <v>0</v>
      </c>
      <c r="D103" s="190">
        <f t="shared" si="45"/>
        <v>20</v>
      </c>
      <c r="E103" s="143">
        <f t="shared" si="46"/>
        <v>34.641016151377542</v>
      </c>
      <c r="F103" s="145">
        <f t="shared" si="47"/>
        <v>40</v>
      </c>
      <c r="G103" s="1"/>
      <c r="H103" s="71">
        <f t="shared" ref="H103" si="64">+H101</f>
        <v>0</v>
      </c>
      <c r="I103" s="83">
        <f t="shared" si="48"/>
        <v>60</v>
      </c>
      <c r="J103" s="62">
        <f t="shared" si="56"/>
        <v>40</v>
      </c>
      <c r="K103" s="143">
        <f t="shared" si="49"/>
        <v>40</v>
      </c>
      <c r="L103" s="144">
        <f t="shared" si="57"/>
        <v>0</v>
      </c>
      <c r="M103" s="145">
        <f t="shared" si="50"/>
        <v>0</v>
      </c>
      <c r="N103" s="3"/>
      <c r="O103" s="71">
        <f t="shared" ref="O103" si="65">+O101+10</f>
        <v>40</v>
      </c>
      <c r="P103" s="83">
        <f t="shared" ref="P103" si="66">+P101-10</f>
        <v>60</v>
      </c>
      <c r="Q103" s="62">
        <f t="shared" si="54"/>
        <v>0</v>
      </c>
      <c r="R103" s="94">
        <f t="shared" si="51"/>
        <v>20</v>
      </c>
      <c r="S103" s="144">
        <f t="shared" si="52"/>
        <v>34.641016151377542</v>
      </c>
      <c r="T103" s="163">
        <f t="shared" si="53"/>
        <v>40</v>
      </c>
      <c r="U103" s="3"/>
      <c r="V103" s="9"/>
      <c r="W103" s="3"/>
      <c r="X103" s="3"/>
      <c r="Y103" s="3"/>
      <c r="Z103" s="10"/>
      <c r="AA103" s="10"/>
      <c r="AB103" s="10"/>
    </row>
    <row r="104" spans="1:28" customFormat="1" x14ac:dyDescent="0.3">
      <c r="A104" s="71">
        <f t="shared" si="55"/>
        <v>40</v>
      </c>
      <c r="B104" s="83">
        <f t="shared" si="44"/>
        <v>0</v>
      </c>
      <c r="C104" s="62">
        <v>60</v>
      </c>
      <c r="D104" s="143">
        <f t="shared" si="45"/>
        <v>80</v>
      </c>
      <c r="E104" s="143">
        <f t="shared" si="46"/>
        <v>34.641016151377542</v>
      </c>
      <c r="F104" s="145">
        <f t="shared" si="47"/>
        <v>40</v>
      </c>
      <c r="G104" s="1"/>
      <c r="H104" s="71">
        <f t="shared" ref="H104" si="67">+H102-10</f>
        <v>60</v>
      </c>
      <c r="I104" s="83">
        <f t="shared" si="48"/>
        <v>0</v>
      </c>
      <c r="J104" s="62">
        <f t="shared" si="56"/>
        <v>40</v>
      </c>
      <c r="K104" s="143">
        <f t="shared" si="49"/>
        <v>70</v>
      </c>
      <c r="L104" s="144">
        <f t="shared" si="57"/>
        <v>51.961524227066313</v>
      </c>
      <c r="M104" s="145">
        <f t="shared" si="50"/>
        <v>59.999999999999993</v>
      </c>
      <c r="N104" s="3"/>
      <c r="O104" s="71">
        <f t="shared" ref="O104" si="68">+O102</f>
        <v>0</v>
      </c>
      <c r="P104" s="83">
        <f t="shared" ref="P104" si="69">+P103</f>
        <v>60</v>
      </c>
      <c r="Q104" s="62">
        <f t="shared" si="54"/>
        <v>40</v>
      </c>
      <c r="R104" s="94">
        <f t="shared" si="51"/>
        <v>40</v>
      </c>
      <c r="S104" s="144">
        <f t="shared" si="52"/>
        <v>0</v>
      </c>
      <c r="T104" s="163">
        <f t="shared" si="53"/>
        <v>0</v>
      </c>
      <c r="U104" s="3"/>
      <c r="V104" s="3"/>
      <c r="W104" s="3"/>
      <c r="X104" s="3"/>
      <c r="Y104" s="10"/>
      <c r="Z104" s="10"/>
      <c r="AA104" s="10"/>
      <c r="AB104" s="10"/>
    </row>
    <row r="105" spans="1:28" customFormat="1" x14ac:dyDescent="0.3">
      <c r="A105" s="71">
        <f t="shared" si="55"/>
        <v>50</v>
      </c>
      <c r="B105" s="83">
        <f t="shared" si="44"/>
        <v>50</v>
      </c>
      <c r="C105" s="62">
        <v>0</v>
      </c>
      <c r="D105" s="190">
        <f t="shared" si="45"/>
        <v>25</v>
      </c>
      <c r="E105" s="143">
        <f t="shared" si="46"/>
        <v>43.301270189221931</v>
      </c>
      <c r="F105" s="145">
        <f t="shared" si="47"/>
        <v>50</v>
      </c>
      <c r="G105" s="1"/>
      <c r="H105" s="71">
        <f t="shared" ref="H105" si="70">+H103</f>
        <v>0</v>
      </c>
      <c r="I105" s="83">
        <f t="shared" si="48"/>
        <v>50</v>
      </c>
      <c r="J105" s="62">
        <f t="shared" si="56"/>
        <v>50</v>
      </c>
      <c r="K105" s="143">
        <f t="shared" si="49"/>
        <v>50</v>
      </c>
      <c r="L105" s="144">
        <f t="shared" si="57"/>
        <v>0</v>
      </c>
      <c r="M105" s="145">
        <f t="shared" si="50"/>
        <v>0</v>
      </c>
      <c r="N105" s="3"/>
      <c r="O105" s="71">
        <f t="shared" ref="O105" si="71">+O103+10</f>
        <v>50</v>
      </c>
      <c r="P105" s="83">
        <f t="shared" ref="P105" si="72">+P103-10</f>
        <v>50</v>
      </c>
      <c r="Q105" s="62">
        <f t="shared" si="54"/>
        <v>0</v>
      </c>
      <c r="R105" s="94">
        <f t="shared" si="51"/>
        <v>25</v>
      </c>
      <c r="S105" s="144">
        <f t="shared" si="52"/>
        <v>43.301270189221931</v>
      </c>
      <c r="T105" s="163">
        <f t="shared" si="53"/>
        <v>50</v>
      </c>
      <c r="U105" s="3"/>
      <c r="V105" s="3"/>
      <c r="W105" s="3"/>
      <c r="X105" s="3"/>
      <c r="Y105" s="10"/>
      <c r="Z105" s="10"/>
      <c r="AA105" s="10"/>
      <c r="AB105" s="10"/>
    </row>
    <row r="106" spans="1:28" customFormat="1" x14ac:dyDescent="0.3">
      <c r="A106" s="71">
        <f t="shared" si="55"/>
        <v>50</v>
      </c>
      <c r="B106" s="83">
        <f t="shared" si="44"/>
        <v>0</v>
      </c>
      <c r="C106" s="62">
        <v>50</v>
      </c>
      <c r="D106" s="143">
        <f t="shared" si="45"/>
        <v>75</v>
      </c>
      <c r="E106" s="143">
        <f t="shared" si="46"/>
        <v>43.301270189221931</v>
      </c>
      <c r="F106" s="145">
        <f t="shared" si="47"/>
        <v>50</v>
      </c>
      <c r="G106" s="1"/>
      <c r="H106" s="71">
        <f t="shared" ref="H106" si="73">+H104-10</f>
        <v>50</v>
      </c>
      <c r="I106" s="83">
        <f t="shared" si="48"/>
        <v>0</v>
      </c>
      <c r="J106" s="62">
        <f t="shared" si="56"/>
        <v>50</v>
      </c>
      <c r="K106" s="143">
        <f t="shared" si="49"/>
        <v>75</v>
      </c>
      <c r="L106" s="144">
        <f t="shared" si="57"/>
        <v>43.301270189221931</v>
      </c>
      <c r="M106" s="145">
        <f t="shared" si="50"/>
        <v>50</v>
      </c>
      <c r="N106" s="3"/>
      <c r="O106" s="71">
        <f t="shared" ref="O106" si="74">+O104</f>
        <v>0</v>
      </c>
      <c r="P106" s="83">
        <f t="shared" ref="P106" si="75">+P105</f>
        <v>50</v>
      </c>
      <c r="Q106" s="62">
        <f t="shared" si="54"/>
        <v>50</v>
      </c>
      <c r="R106" s="94">
        <f t="shared" si="51"/>
        <v>50</v>
      </c>
      <c r="S106" s="144">
        <f t="shared" si="52"/>
        <v>0</v>
      </c>
      <c r="T106" s="163">
        <f t="shared" si="53"/>
        <v>0</v>
      </c>
      <c r="U106" s="3"/>
      <c r="V106" s="3"/>
      <c r="W106" s="3"/>
      <c r="X106" s="3"/>
      <c r="Y106" s="10"/>
      <c r="Z106" s="10"/>
      <c r="AA106" s="10"/>
      <c r="AB106" s="10"/>
    </row>
    <row r="107" spans="1:28" customFormat="1" x14ac:dyDescent="0.3">
      <c r="A107" s="71">
        <f t="shared" si="55"/>
        <v>60</v>
      </c>
      <c r="B107" s="83">
        <f t="shared" si="44"/>
        <v>40</v>
      </c>
      <c r="C107" s="62">
        <v>0</v>
      </c>
      <c r="D107" s="190">
        <f t="shared" si="45"/>
        <v>30</v>
      </c>
      <c r="E107" s="143">
        <f t="shared" si="46"/>
        <v>51.961524227066313</v>
      </c>
      <c r="F107" s="145">
        <f t="shared" si="47"/>
        <v>59.999999999999993</v>
      </c>
      <c r="G107" s="1"/>
      <c r="H107" s="71">
        <f t="shared" ref="H107" si="76">+H105</f>
        <v>0</v>
      </c>
      <c r="I107" s="83">
        <f t="shared" si="48"/>
        <v>40</v>
      </c>
      <c r="J107" s="62">
        <f t="shared" si="56"/>
        <v>60</v>
      </c>
      <c r="K107" s="143">
        <f t="shared" si="49"/>
        <v>60</v>
      </c>
      <c r="L107" s="144">
        <f t="shared" si="57"/>
        <v>0</v>
      </c>
      <c r="M107" s="145">
        <f t="shared" si="50"/>
        <v>0</v>
      </c>
      <c r="N107" s="3"/>
      <c r="O107" s="71">
        <f t="shared" ref="O107" si="77">+O105+10</f>
        <v>60</v>
      </c>
      <c r="P107" s="83">
        <f t="shared" ref="P107" si="78">+P105-10</f>
        <v>40</v>
      </c>
      <c r="Q107" s="62">
        <f t="shared" si="54"/>
        <v>0</v>
      </c>
      <c r="R107" s="94">
        <f t="shared" si="51"/>
        <v>30</v>
      </c>
      <c r="S107" s="144">
        <f t="shared" si="52"/>
        <v>51.961524227066313</v>
      </c>
      <c r="T107" s="163">
        <f t="shared" si="53"/>
        <v>59.999999999999993</v>
      </c>
      <c r="W107" s="3"/>
      <c r="X107" s="3"/>
    </row>
    <row r="108" spans="1:28" customFormat="1" x14ac:dyDescent="0.3">
      <c r="A108" s="71">
        <f t="shared" si="55"/>
        <v>60</v>
      </c>
      <c r="B108" s="83">
        <f t="shared" si="44"/>
        <v>0</v>
      </c>
      <c r="C108" s="62">
        <v>40</v>
      </c>
      <c r="D108" s="143">
        <f t="shared" si="45"/>
        <v>70</v>
      </c>
      <c r="E108" s="143">
        <f t="shared" si="46"/>
        <v>51.961524227066313</v>
      </c>
      <c r="F108" s="145">
        <f t="shared" si="47"/>
        <v>59.999999999999993</v>
      </c>
      <c r="G108" s="1"/>
      <c r="H108" s="71">
        <f t="shared" ref="H108" si="79">+H106-10</f>
        <v>40</v>
      </c>
      <c r="I108" s="83">
        <f t="shared" si="48"/>
        <v>0</v>
      </c>
      <c r="J108" s="62">
        <f t="shared" si="56"/>
        <v>60</v>
      </c>
      <c r="K108" s="143">
        <f t="shared" si="49"/>
        <v>80</v>
      </c>
      <c r="L108" s="144">
        <f t="shared" si="57"/>
        <v>34.641016151377542</v>
      </c>
      <c r="M108" s="145">
        <f t="shared" si="50"/>
        <v>40</v>
      </c>
      <c r="N108" s="3"/>
      <c r="O108" s="71">
        <f t="shared" ref="O108" si="80">+O106</f>
        <v>0</v>
      </c>
      <c r="P108" s="83">
        <f t="shared" ref="P108" si="81">+P107</f>
        <v>40</v>
      </c>
      <c r="Q108" s="62">
        <f t="shared" si="54"/>
        <v>60</v>
      </c>
      <c r="R108" s="94">
        <f t="shared" si="51"/>
        <v>60</v>
      </c>
      <c r="S108" s="144">
        <f t="shared" si="52"/>
        <v>0</v>
      </c>
      <c r="T108" s="163">
        <f t="shared" si="53"/>
        <v>0</v>
      </c>
      <c r="W108" s="3"/>
      <c r="X108" s="3"/>
    </row>
    <row r="109" spans="1:28" customFormat="1" x14ac:dyDescent="0.3">
      <c r="A109" s="71">
        <f t="shared" si="55"/>
        <v>70</v>
      </c>
      <c r="B109" s="83">
        <f t="shared" si="44"/>
        <v>30</v>
      </c>
      <c r="C109" s="62">
        <v>0</v>
      </c>
      <c r="D109" s="190">
        <f t="shared" si="45"/>
        <v>35</v>
      </c>
      <c r="E109" s="143">
        <f t="shared" si="46"/>
        <v>60.621778264910702</v>
      </c>
      <c r="F109" s="145">
        <f t="shared" si="47"/>
        <v>70</v>
      </c>
      <c r="G109" s="1"/>
      <c r="H109" s="71">
        <f t="shared" ref="H109" si="82">+H107</f>
        <v>0</v>
      </c>
      <c r="I109" s="83">
        <f t="shared" si="48"/>
        <v>30</v>
      </c>
      <c r="J109" s="62">
        <f t="shared" si="56"/>
        <v>70</v>
      </c>
      <c r="K109" s="143">
        <f t="shared" si="49"/>
        <v>70</v>
      </c>
      <c r="L109" s="144">
        <f t="shared" si="57"/>
        <v>0</v>
      </c>
      <c r="M109" s="145">
        <f t="shared" si="50"/>
        <v>0</v>
      </c>
      <c r="N109" s="3"/>
      <c r="O109" s="71">
        <f t="shared" ref="O109" si="83">+O107+10</f>
        <v>70</v>
      </c>
      <c r="P109" s="83">
        <f t="shared" ref="P109" si="84">+P107-10</f>
        <v>30</v>
      </c>
      <c r="Q109" s="62">
        <f t="shared" si="54"/>
        <v>0</v>
      </c>
      <c r="R109" s="94">
        <f t="shared" si="51"/>
        <v>35</v>
      </c>
      <c r="S109" s="144">
        <f t="shared" si="52"/>
        <v>60.621778264910702</v>
      </c>
      <c r="T109" s="163">
        <f t="shared" si="53"/>
        <v>70</v>
      </c>
      <c r="W109" s="3"/>
      <c r="X109" s="3"/>
    </row>
    <row r="110" spans="1:28" customFormat="1" x14ac:dyDescent="0.3">
      <c r="A110" s="71">
        <f t="shared" si="55"/>
        <v>70</v>
      </c>
      <c r="B110" s="83">
        <f t="shared" si="44"/>
        <v>0</v>
      </c>
      <c r="C110" s="62">
        <v>30</v>
      </c>
      <c r="D110" s="143">
        <f t="shared" si="45"/>
        <v>65</v>
      </c>
      <c r="E110" s="143">
        <f t="shared" si="46"/>
        <v>60.621778264910702</v>
      </c>
      <c r="F110" s="145">
        <f t="shared" si="47"/>
        <v>70</v>
      </c>
      <c r="G110" s="1"/>
      <c r="H110" s="71">
        <f t="shared" ref="H110" si="85">+H108-10</f>
        <v>30</v>
      </c>
      <c r="I110" s="83">
        <f t="shared" si="48"/>
        <v>0</v>
      </c>
      <c r="J110" s="62">
        <f t="shared" si="56"/>
        <v>70</v>
      </c>
      <c r="K110" s="143">
        <f t="shared" si="49"/>
        <v>85</v>
      </c>
      <c r="L110" s="144">
        <f t="shared" si="57"/>
        <v>25.980762113533157</v>
      </c>
      <c r="M110" s="145">
        <f t="shared" si="50"/>
        <v>29.999999999999996</v>
      </c>
      <c r="N110" s="3"/>
      <c r="O110" s="71">
        <f t="shared" ref="O110" si="86">+O108</f>
        <v>0</v>
      </c>
      <c r="P110" s="83">
        <f t="shared" ref="P110" si="87">+P109</f>
        <v>30</v>
      </c>
      <c r="Q110" s="62">
        <f t="shared" si="54"/>
        <v>70</v>
      </c>
      <c r="R110" s="94">
        <f t="shared" si="51"/>
        <v>70</v>
      </c>
      <c r="S110" s="144">
        <f t="shared" si="52"/>
        <v>0</v>
      </c>
      <c r="T110" s="163">
        <f t="shared" si="53"/>
        <v>0</v>
      </c>
      <c r="W110" s="3"/>
      <c r="X110" s="3"/>
    </row>
    <row r="111" spans="1:28" customFormat="1" x14ac:dyDescent="0.3">
      <c r="A111" s="71">
        <f t="shared" si="55"/>
        <v>80</v>
      </c>
      <c r="B111" s="83">
        <f t="shared" si="44"/>
        <v>20</v>
      </c>
      <c r="C111" s="62">
        <v>0</v>
      </c>
      <c r="D111" s="190">
        <f t="shared" si="45"/>
        <v>39.999999999999993</v>
      </c>
      <c r="E111" s="143">
        <f t="shared" si="46"/>
        <v>69.282032302755084</v>
      </c>
      <c r="F111" s="145">
        <f t="shared" si="47"/>
        <v>80</v>
      </c>
      <c r="G111" s="1"/>
      <c r="H111" s="71">
        <f t="shared" ref="H111" si="88">+H109</f>
        <v>0</v>
      </c>
      <c r="I111" s="83">
        <f t="shared" si="48"/>
        <v>20</v>
      </c>
      <c r="J111" s="62">
        <f t="shared" si="56"/>
        <v>80</v>
      </c>
      <c r="K111" s="143">
        <f t="shared" si="49"/>
        <v>80</v>
      </c>
      <c r="L111" s="144">
        <f t="shared" si="57"/>
        <v>0</v>
      </c>
      <c r="M111" s="145">
        <f t="shared" si="50"/>
        <v>0</v>
      </c>
      <c r="N111" s="3"/>
      <c r="O111" s="71">
        <f t="shared" ref="O111" si="89">+O109+10</f>
        <v>80</v>
      </c>
      <c r="P111" s="83">
        <f t="shared" ref="P111" si="90">+P109-10</f>
        <v>20</v>
      </c>
      <c r="Q111" s="62">
        <f t="shared" si="54"/>
        <v>0</v>
      </c>
      <c r="R111" s="94">
        <f t="shared" si="51"/>
        <v>39.999999999999993</v>
      </c>
      <c r="S111" s="144">
        <f t="shared" si="52"/>
        <v>69.282032302755084</v>
      </c>
      <c r="T111" s="163">
        <f t="shared" si="53"/>
        <v>80</v>
      </c>
      <c r="W111" s="3"/>
      <c r="X111" s="3"/>
    </row>
    <row r="112" spans="1:28" customFormat="1" x14ac:dyDescent="0.3">
      <c r="A112" s="71">
        <f t="shared" si="55"/>
        <v>80</v>
      </c>
      <c r="B112" s="83">
        <f t="shared" si="44"/>
        <v>0</v>
      </c>
      <c r="C112" s="62">
        <v>20</v>
      </c>
      <c r="D112" s="143">
        <f t="shared" si="45"/>
        <v>59.999999999999993</v>
      </c>
      <c r="E112" s="143">
        <f t="shared" si="46"/>
        <v>69.282032302755084</v>
      </c>
      <c r="F112" s="145">
        <f t="shared" si="47"/>
        <v>80</v>
      </c>
      <c r="G112" s="1"/>
      <c r="H112" s="71">
        <f t="shared" ref="H112" si="91">+H110-10</f>
        <v>20</v>
      </c>
      <c r="I112" s="83">
        <f t="shared" si="48"/>
        <v>0</v>
      </c>
      <c r="J112" s="62">
        <f t="shared" si="56"/>
        <v>80</v>
      </c>
      <c r="K112" s="143">
        <f t="shared" si="49"/>
        <v>90</v>
      </c>
      <c r="L112" s="144">
        <f t="shared" si="57"/>
        <v>17.320508075688771</v>
      </c>
      <c r="M112" s="145">
        <f t="shared" si="50"/>
        <v>20</v>
      </c>
      <c r="N112" s="3"/>
      <c r="O112" s="71">
        <f t="shared" ref="O112" si="92">+O110</f>
        <v>0</v>
      </c>
      <c r="P112" s="83">
        <f t="shared" ref="P112" si="93">+P111</f>
        <v>20</v>
      </c>
      <c r="Q112" s="62">
        <f t="shared" si="54"/>
        <v>80</v>
      </c>
      <c r="R112" s="94">
        <f t="shared" si="51"/>
        <v>80</v>
      </c>
      <c r="S112" s="144">
        <f t="shared" si="52"/>
        <v>0</v>
      </c>
      <c r="T112" s="163">
        <f t="shared" si="53"/>
        <v>0</v>
      </c>
      <c r="W112" s="3"/>
      <c r="X112" s="3"/>
    </row>
    <row r="113" spans="1:24" customFormat="1" x14ac:dyDescent="0.3">
      <c r="A113" s="71">
        <f t="shared" si="55"/>
        <v>90</v>
      </c>
      <c r="B113" s="83">
        <f t="shared" si="44"/>
        <v>10</v>
      </c>
      <c r="C113" s="62">
        <v>0</v>
      </c>
      <c r="D113" s="190">
        <f t="shared" si="45"/>
        <v>44.999999999999993</v>
      </c>
      <c r="E113" s="143">
        <f t="shared" si="46"/>
        <v>77.94228634059948</v>
      </c>
      <c r="F113" s="145">
        <f t="shared" si="47"/>
        <v>90</v>
      </c>
      <c r="G113" s="1"/>
      <c r="H113" s="71">
        <f t="shared" ref="H113" si="94">+H111</f>
        <v>0</v>
      </c>
      <c r="I113" s="83">
        <f t="shared" si="48"/>
        <v>10</v>
      </c>
      <c r="J113" s="62">
        <f t="shared" si="56"/>
        <v>90</v>
      </c>
      <c r="K113" s="143">
        <f t="shared" si="49"/>
        <v>90</v>
      </c>
      <c r="L113" s="144">
        <f t="shared" si="57"/>
        <v>0</v>
      </c>
      <c r="M113" s="145">
        <f t="shared" si="50"/>
        <v>0</v>
      </c>
      <c r="N113" s="3"/>
      <c r="O113" s="71">
        <f t="shared" ref="O113" si="95">+O111+10</f>
        <v>90</v>
      </c>
      <c r="P113" s="83">
        <f t="shared" ref="P113" si="96">+P111-10</f>
        <v>10</v>
      </c>
      <c r="Q113" s="62">
        <f t="shared" si="54"/>
        <v>0</v>
      </c>
      <c r="R113" s="94">
        <f t="shared" si="51"/>
        <v>44.999999999999993</v>
      </c>
      <c r="S113" s="144">
        <f t="shared" si="52"/>
        <v>77.94228634059948</v>
      </c>
      <c r="T113" s="163">
        <f t="shared" si="53"/>
        <v>90</v>
      </c>
      <c r="W113" s="3"/>
      <c r="X113" s="3"/>
    </row>
    <row r="114" spans="1:24" customFormat="1" x14ac:dyDescent="0.3">
      <c r="A114" s="71">
        <f t="shared" si="55"/>
        <v>90</v>
      </c>
      <c r="B114" s="83">
        <f t="shared" si="44"/>
        <v>0</v>
      </c>
      <c r="C114" s="62">
        <v>10</v>
      </c>
      <c r="D114" s="143">
        <f t="shared" si="45"/>
        <v>54.999999999999993</v>
      </c>
      <c r="E114" s="143">
        <f t="shared" si="46"/>
        <v>77.94228634059948</v>
      </c>
      <c r="F114" s="145">
        <f t="shared" si="47"/>
        <v>90</v>
      </c>
      <c r="G114" s="1"/>
      <c r="H114" s="71">
        <f t="shared" ref="H114" si="97">+H112-10</f>
        <v>10</v>
      </c>
      <c r="I114" s="83">
        <f t="shared" si="48"/>
        <v>0</v>
      </c>
      <c r="J114" s="62">
        <f t="shared" si="56"/>
        <v>90</v>
      </c>
      <c r="K114" s="143">
        <f t="shared" si="49"/>
        <v>95</v>
      </c>
      <c r="L114" s="144">
        <f t="shared" si="57"/>
        <v>8.6602540378443855</v>
      </c>
      <c r="M114" s="145">
        <f t="shared" si="50"/>
        <v>10</v>
      </c>
      <c r="N114" s="3"/>
      <c r="O114" s="71">
        <f t="shared" ref="O114" si="98">+O112</f>
        <v>0</v>
      </c>
      <c r="P114" s="83">
        <f t="shared" ref="P114" si="99">+P113</f>
        <v>10</v>
      </c>
      <c r="Q114" s="62">
        <f t="shared" si="54"/>
        <v>90</v>
      </c>
      <c r="R114" s="94">
        <f t="shared" si="51"/>
        <v>90</v>
      </c>
      <c r="S114" s="144">
        <f t="shared" si="52"/>
        <v>0</v>
      </c>
      <c r="T114" s="163">
        <f t="shared" si="53"/>
        <v>0</v>
      </c>
      <c r="W114" s="3"/>
      <c r="X114" s="3"/>
    </row>
    <row r="115" spans="1:24" customFormat="1" x14ac:dyDescent="0.3">
      <c r="A115" s="71">
        <f t="shared" si="55"/>
        <v>100</v>
      </c>
      <c r="B115" s="83">
        <f t="shared" si="44"/>
        <v>0</v>
      </c>
      <c r="C115" s="62">
        <v>0</v>
      </c>
      <c r="D115" s="190">
        <f t="shared" si="45"/>
        <v>49.999999999999986</v>
      </c>
      <c r="E115" s="143">
        <f t="shared" si="46"/>
        <v>86.602540378443862</v>
      </c>
      <c r="F115" s="145">
        <f t="shared" si="47"/>
        <v>100</v>
      </c>
      <c r="G115" s="1"/>
      <c r="H115" s="71">
        <f t="shared" ref="H115" si="100">+H113</f>
        <v>0</v>
      </c>
      <c r="I115" s="83">
        <f t="shared" si="48"/>
        <v>0</v>
      </c>
      <c r="J115" s="62">
        <f t="shared" si="56"/>
        <v>100</v>
      </c>
      <c r="K115" s="143">
        <f t="shared" si="49"/>
        <v>100</v>
      </c>
      <c r="L115" s="144">
        <f t="shared" si="57"/>
        <v>0</v>
      </c>
      <c r="M115" s="145">
        <f t="shared" si="50"/>
        <v>0</v>
      </c>
      <c r="N115" s="3"/>
      <c r="O115" s="71">
        <f t="shared" ref="O115" si="101">+O113+10</f>
        <v>100</v>
      </c>
      <c r="P115" s="83">
        <f t="shared" ref="P115" si="102">+P113-10</f>
        <v>0</v>
      </c>
      <c r="Q115" s="62">
        <f t="shared" si="54"/>
        <v>0</v>
      </c>
      <c r="R115" s="94">
        <f t="shared" si="51"/>
        <v>49.999999999999986</v>
      </c>
      <c r="S115" s="144">
        <f t="shared" si="52"/>
        <v>86.602540378443862</v>
      </c>
      <c r="T115" s="163">
        <f t="shared" si="53"/>
        <v>100</v>
      </c>
      <c r="W115" s="3"/>
      <c r="X115" s="3"/>
    </row>
    <row r="116" spans="1:24" customFormat="1" x14ac:dyDescent="0.3">
      <c r="A116" s="185">
        <f t="shared" si="55"/>
        <v>100</v>
      </c>
      <c r="B116" s="85">
        <f t="shared" si="44"/>
        <v>0</v>
      </c>
      <c r="C116" s="186">
        <v>0</v>
      </c>
      <c r="D116" s="146">
        <f t="shared" si="45"/>
        <v>49.999999999999986</v>
      </c>
      <c r="E116" s="146">
        <f t="shared" si="46"/>
        <v>86.602540378443862</v>
      </c>
      <c r="F116" s="148">
        <f t="shared" si="47"/>
        <v>100</v>
      </c>
      <c r="G116" s="1"/>
      <c r="H116" s="185">
        <f t="shared" ref="H116" si="103">+H114-10</f>
        <v>0</v>
      </c>
      <c r="I116" s="85">
        <f t="shared" si="48"/>
        <v>0</v>
      </c>
      <c r="J116" s="192">
        <f t="shared" si="56"/>
        <v>100</v>
      </c>
      <c r="K116" s="146">
        <f t="shared" si="49"/>
        <v>100</v>
      </c>
      <c r="L116" s="147">
        <f t="shared" si="57"/>
        <v>0</v>
      </c>
      <c r="M116" s="148">
        <f t="shared" si="50"/>
        <v>0</v>
      </c>
      <c r="O116" s="185">
        <f t="shared" ref="O116" si="104">+O114</f>
        <v>0</v>
      </c>
      <c r="P116" s="85">
        <f t="shared" ref="P116" si="105">+P115</f>
        <v>0</v>
      </c>
      <c r="Q116" s="192">
        <f t="shared" si="54"/>
        <v>100</v>
      </c>
      <c r="R116" s="97">
        <f t="shared" si="51"/>
        <v>100</v>
      </c>
      <c r="S116" s="147">
        <f t="shared" si="52"/>
        <v>0</v>
      </c>
      <c r="T116" s="164">
        <f t="shared" si="53"/>
        <v>0</v>
      </c>
    </row>
    <row r="117" spans="1:24" customFormat="1" ht="12.6" x14ac:dyDescent="0.2"/>
    <row r="118" spans="1:24" customFormat="1" ht="13.2" thickBot="1" x14ac:dyDescent="0.25"/>
    <row r="119" spans="1:24" customFormat="1" ht="15" thickBot="1" x14ac:dyDescent="0.35">
      <c r="A119" s="38"/>
      <c r="B119" s="39" t="s">
        <v>28</v>
      </c>
      <c r="C119" s="203"/>
      <c r="D119" s="210"/>
      <c r="E119" s="57" t="s">
        <v>50</v>
      </c>
      <c r="F119" s="211"/>
    </row>
    <row r="120" spans="1:24" customFormat="1" ht="15" thickBot="1" x14ac:dyDescent="0.35">
      <c r="A120" s="32" t="s">
        <v>0</v>
      </c>
      <c r="B120" s="33" t="s">
        <v>1</v>
      </c>
      <c r="C120" s="204" t="s">
        <v>5</v>
      </c>
      <c r="D120" s="212"/>
      <c r="E120" s="213"/>
      <c r="F120" s="214"/>
    </row>
    <row r="121" spans="1:24" customFormat="1" ht="15" thickBot="1" x14ac:dyDescent="0.35">
      <c r="A121" s="26" t="s">
        <v>15</v>
      </c>
      <c r="B121" s="26" t="s">
        <v>15</v>
      </c>
      <c r="C121" s="205" t="s">
        <v>15</v>
      </c>
      <c r="D121" s="107" t="s">
        <v>34</v>
      </c>
      <c r="E121" s="108" t="s">
        <v>39</v>
      </c>
      <c r="F121" s="109" t="s">
        <v>37</v>
      </c>
    </row>
    <row r="122" spans="1:24" customFormat="1" x14ac:dyDescent="0.3">
      <c r="A122" s="42">
        <f>+AA20</f>
        <v>10</v>
      </c>
      <c r="B122" s="43">
        <f>100-A122-C122</f>
        <v>78</v>
      </c>
      <c r="C122" s="206">
        <f>+AC20</f>
        <v>12</v>
      </c>
      <c r="D122" s="43">
        <f>100-(B122+A122*COS(PI()/3))</f>
        <v>17</v>
      </c>
      <c r="E122" s="43">
        <f>+A122*SIN(PI()/3)</f>
        <v>8.6602540378443855</v>
      </c>
      <c r="F122" s="43">
        <f>+E122*100/MAX($F$55:$F$65)</f>
        <v>10</v>
      </c>
    </row>
    <row r="123" spans="1:24" customFormat="1" ht="15" thickBot="1" x14ac:dyDescent="0.35">
      <c r="A123" s="51">
        <f t="shared" ref="A123:A141" si="106">+AA21</f>
        <v>12</v>
      </c>
      <c r="B123" s="52">
        <f t="shared" ref="B123:B141" si="107">100-A123-C123</f>
        <v>3</v>
      </c>
      <c r="C123" s="207">
        <f t="shared" ref="C123:C141" si="108">+AC21</f>
        <v>85</v>
      </c>
      <c r="D123" s="52">
        <f t="shared" ref="D123:D141" si="109">100-(B123+A123*COS(PI()/3))</f>
        <v>91</v>
      </c>
      <c r="E123" s="52">
        <f>+A123*SIN(PI()/3)</f>
        <v>10.392304845413264</v>
      </c>
      <c r="F123" s="52">
        <f t="shared" ref="F123:F141" si="110">+E123*100/MAX($F$55:$F$65)</f>
        <v>12</v>
      </c>
    </row>
    <row r="124" spans="1:24" customFormat="1" x14ac:dyDescent="0.3">
      <c r="A124" s="54">
        <f t="shared" si="106"/>
        <v>20</v>
      </c>
      <c r="B124" s="55">
        <f t="shared" si="107"/>
        <v>30</v>
      </c>
      <c r="C124" s="208">
        <f t="shared" si="108"/>
        <v>50</v>
      </c>
      <c r="D124" s="43">
        <f t="shared" si="109"/>
        <v>60</v>
      </c>
      <c r="E124" s="43">
        <f t="shared" ref="E124:E141" si="111">+A124*SIN(PI()/3)</f>
        <v>17.320508075688771</v>
      </c>
      <c r="F124" s="43">
        <f t="shared" si="110"/>
        <v>20</v>
      </c>
    </row>
    <row r="125" spans="1:24" customFormat="1" ht="15" thickBot="1" x14ac:dyDescent="0.35">
      <c r="A125" s="45">
        <f t="shared" si="106"/>
        <v>22</v>
      </c>
      <c r="B125" s="46">
        <f t="shared" si="107"/>
        <v>69</v>
      </c>
      <c r="C125" s="209">
        <f t="shared" si="108"/>
        <v>9</v>
      </c>
      <c r="D125" s="52">
        <f t="shared" si="109"/>
        <v>20</v>
      </c>
      <c r="E125" s="52">
        <f t="shared" si="111"/>
        <v>19.05255888325765</v>
      </c>
      <c r="F125" s="52">
        <f t="shared" si="110"/>
        <v>22</v>
      </c>
    </row>
    <row r="126" spans="1:24" customFormat="1" x14ac:dyDescent="0.3">
      <c r="A126" s="54">
        <f t="shared" si="106"/>
        <v>30</v>
      </c>
      <c r="B126" s="55">
        <f t="shared" si="107"/>
        <v>68</v>
      </c>
      <c r="C126" s="208">
        <f t="shared" si="108"/>
        <v>2</v>
      </c>
      <c r="D126" s="43">
        <f t="shared" si="109"/>
        <v>17</v>
      </c>
      <c r="E126" s="43">
        <f t="shared" si="111"/>
        <v>25.980762113533157</v>
      </c>
      <c r="F126" s="43">
        <f t="shared" si="110"/>
        <v>29.999999999999996</v>
      </c>
    </row>
    <row r="127" spans="1:24" customFormat="1" ht="15" thickBot="1" x14ac:dyDescent="0.35">
      <c r="A127" s="45">
        <f t="shared" si="106"/>
        <v>32</v>
      </c>
      <c r="B127" s="46">
        <f t="shared" si="107"/>
        <v>51</v>
      </c>
      <c r="C127" s="209">
        <f t="shared" si="108"/>
        <v>17</v>
      </c>
      <c r="D127" s="52">
        <f t="shared" si="109"/>
        <v>33</v>
      </c>
      <c r="E127" s="52">
        <f t="shared" si="111"/>
        <v>27.712812921102035</v>
      </c>
      <c r="F127" s="52">
        <f t="shared" si="110"/>
        <v>32</v>
      </c>
    </row>
    <row r="128" spans="1:24" customFormat="1" x14ac:dyDescent="0.3">
      <c r="A128" s="54">
        <f t="shared" si="106"/>
        <v>40</v>
      </c>
      <c r="B128" s="55">
        <f t="shared" si="107"/>
        <v>38</v>
      </c>
      <c r="C128" s="208">
        <f t="shared" si="108"/>
        <v>22</v>
      </c>
      <c r="D128" s="43">
        <f t="shared" si="109"/>
        <v>42</v>
      </c>
      <c r="E128" s="43">
        <f t="shared" si="111"/>
        <v>34.641016151377542</v>
      </c>
      <c r="F128" s="43">
        <f t="shared" si="110"/>
        <v>40</v>
      </c>
    </row>
    <row r="129" spans="1:6" customFormat="1" ht="15" thickBot="1" x14ac:dyDescent="0.35">
      <c r="A129" s="45">
        <f t="shared" si="106"/>
        <v>42</v>
      </c>
      <c r="B129" s="46">
        <f t="shared" si="107"/>
        <v>13</v>
      </c>
      <c r="C129" s="209">
        <f t="shared" si="108"/>
        <v>45</v>
      </c>
      <c r="D129" s="52">
        <f t="shared" si="109"/>
        <v>66</v>
      </c>
      <c r="E129" s="52">
        <f t="shared" si="111"/>
        <v>36.373066958946424</v>
      </c>
      <c r="F129" s="52">
        <f t="shared" si="110"/>
        <v>42</v>
      </c>
    </row>
    <row r="130" spans="1:6" customFormat="1" x14ac:dyDescent="0.3">
      <c r="A130" s="54">
        <f t="shared" si="106"/>
        <v>50</v>
      </c>
      <c r="B130" s="55">
        <f t="shared" si="107"/>
        <v>37</v>
      </c>
      <c r="C130" s="208">
        <f t="shared" si="108"/>
        <v>13</v>
      </c>
      <c r="D130" s="43">
        <f t="shared" si="109"/>
        <v>37.999999999999993</v>
      </c>
      <c r="E130" s="43">
        <f t="shared" si="111"/>
        <v>43.301270189221931</v>
      </c>
      <c r="F130" s="43">
        <f t="shared" si="110"/>
        <v>50</v>
      </c>
    </row>
    <row r="131" spans="1:6" customFormat="1" ht="15" thickBot="1" x14ac:dyDescent="0.35">
      <c r="A131" s="51">
        <f t="shared" si="106"/>
        <v>52</v>
      </c>
      <c r="B131" s="46">
        <f t="shared" si="107"/>
        <v>47</v>
      </c>
      <c r="C131" s="209">
        <f t="shared" si="108"/>
        <v>1</v>
      </c>
      <c r="D131" s="52">
        <f t="shared" si="109"/>
        <v>27</v>
      </c>
      <c r="E131" s="52">
        <f t="shared" si="111"/>
        <v>45.033320996790806</v>
      </c>
      <c r="F131" s="52">
        <f t="shared" si="110"/>
        <v>52</v>
      </c>
    </row>
    <row r="132" spans="1:6" customFormat="1" x14ac:dyDescent="0.3">
      <c r="A132" s="54">
        <f t="shared" si="106"/>
        <v>60</v>
      </c>
      <c r="B132" s="55">
        <f t="shared" si="107"/>
        <v>10</v>
      </c>
      <c r="C132" s="208">
        <f t="shared" si="108"/>
        <v>30</v>
      </c>
      <c r="D132" s="43">
        <f t="shared" si="109"/>
        <v>59.999999999999993</v>
      </c>
      <c r="E132" s="43">
        <f t="shared" si="111"/>
        <v>51.961524227066313</v>
      </c>
      <c r="F132" s="43">
        <f t="shared" si="110"/>
        <v>59.999999999999993</v>
      </c>
    </row>
    <row r="133" spans="1:6" customFormat="1" ht="15" thickBot="1" x14ac:dyDescent="0.35">
      <c r="A133" s="45">
        <f t="shared" si="106"/>
        <v>62</v>
      </c>
      <c r="B133" s="46">
        <f t="shared" si="107"/>
        <v>20</v>
      </c>
      <c r="C133" s="209">
        <f t="shared" si="108"/>
        <v>18</v>
      </c>
      <c r="D133" s="52">
        <f t="shared" si="109"/>
        <v>48.999999999999993</v>
      </c>
      <c r="E133" s="52">
        <f t="shared" si="111"/>
        <v>53.693575034635195</v>
      </c>
      <c r="F133" s="52">
        <f t="shared" si="110"/>
        <v>62</v>
      </c>
    </row>
    <row r="134" spans="1:6" customFormat="1" x14ac:dyDescent="0.3">
      <c r="A134" s="54">
        <f t="shared" si="106"/>
        <v>70</v>
      </c>
      <c r="B134" s="55">
        <f t="shared" si="107"/>
        <v>24</v>
      </c>
      <c r="C134" s="208">
        <f t="shared" si="108"/>
        <v>6</v>
      </c>
      <c r="D134" s="43">
        <f t="shared" si="109"/>
        <v>40.999999999999993</v>
      </c>
      <c r="E134" s="43">
        <f t="shared" si="111"/>
        <v>60.621778264910702</v>
      </c>
      <c r="F134" s="43">
        <f t="shared" si="110"/>
        <v>70</v>
      </c>
    </row>
    <row r="135" spans="1:6" customFormat="1" ht="15" thickBot="1" x14ac:dyDescent="0.35">
      <c r="A135" s="45">
        <f t="shared" si="106"/>
        <v>72</v>
      </c>
      <c r="B135" s="46">
        <f t="shared" si="107"/>
        <v>12</v>
      </c>
      <c r="C135" s="209">
        <f t="shared" si="108"/>
        <v>16</v>
      </c>
      <c r="D135" s="52">
        <f t="shared" si="109"/>
        <v>51.999999999999993</v>
      </c>
      <c r="E135" s="52">
        <f t="shared" si="111"/>
        <v>62.353829072479577</v>
      </c>
      <c r="F135" s="52">
        <f t="shared" si="110"/>
        <v>72</v>
      </c>
    </row>
    <row r="136" spans="1:6" customFormat="1" ht="15" thickBot="1" x14ac:dyDescent="0.35">
      <c r="A136" s="54">
        <f t="shared" si="106"/>
        <v>80</v>
      </c>
      <c r="B136" s="55">
        <f t="shared" si="107"/>
        <v>10</v>
      </c>
      <c r="C136" s="208">
        <f t="shared" si="108"/>
        <v>10</v>
      </c>
      <c r="D136" s="43">
        <f t="shared" si="109"/>
        <v>49.999999999999993</v>
      </c>
      <c r="E136" s="43">
        <f t="shared" si="111"/>
        <v>69.282032302755084</v>
      </c>
      <c r="F136" s="43">
        <f t="shared" si="110"/>
        <v>80</v>
      </c>
    </row>
    <row r="137" spans="1:6" customFormat="1" ht="15" thickBot="1" x14ac:dyDescent="0.35">
      <c r="A137" s="45">
        <f t="shared" si="106"/>
        <v>82</v>
      </c>
      <c r="B137" s="55">
        <f t="shared" si="107"/>
        <v>0</v>
      </c>
      <c r="C137" s="209">
        <f t="shared" si="108"/>
        <v>18</v>
      </c>
      <c r="D137" s="52">
        <f t="shared" si="109"/>
        <v>58.999999999999993</v>
      </c>
      <c r="E137" s="52">
        <f t="shared" si="111"/>
        <v>71.014083110323966</v>
      </c>
      <c r="F137" s="52">
        <f t="shared" si="110"/>
        <v>82</v>
      </c>
    </row>
    <row r="138" spans="1:6" customFormat="1" x14ac:dyDescent="0.3">
      <c r="A138" s="54">
        <f t="shared" si="106"/>
        <v>85</v>
      </c>
      <c r="B138" s="55">
        <f t="shared" si="107"/>
        <v>7</v>
      </c>
      <c r="C138" s="208">
        <f t="shared" si="108"/>
        <v>8</v>
      </c>
      <c r="D138" s="43">
        <f>100-(B138+A138*COS(PI()/3))</f>
        <v>50.499999999999993</v>
      </c>
      <c r="E138" s="43">
        <f t="shared" si="111"/>
        <v>73.612159321677282</v>
      </c>
      <c r="F138" s="43">
        <f t="shared" si="110"/>
        <v>85</v>
      </c>
    </row>
    <row r="139" spans="1:6" customFormat="1" ht="15" thickBot="1" x14ac:dyDescent="0.35">
      <c r="A139" s="45">
        <f t="shared" si="106"/>
        <v>92</v>
      </c>
      <c r="B139" s="46">
        <f t="shared" si="107"/>
        <v>0</v>
      </c>
      <c r="C139" s="209">
        <f t="shared" si="108"/>
        <v>8</v>
      </c>
      <c r="D139" s="52">
        <f>100-(B139+A139*COS(PI()/3))</f>
        <v>53.999999999999993</v>
      </c>
      <c r="E139" s="52">
        <f t="shared" si="111"/>
        <v>79.674337148168348</v>
      </c>
      <c r="F139" s="52">
        <f t="shared" si="110"/>
        <v>92</v>
      </c>
    </row>
    <row r="140" spans="1:6" customFormat="1" x14ac:dyDescent="0.3">
      <c r="A140" s="48">
        <f t="shared" si="106"/>
        <v>100</v>
      </c>
      <c r="B140" s="49">
        <f t="shared" si="107"/>
        <v>-12</v>
      </c>
      <c r="C140" s="84">
        <f t="shared" si="108"/>
        <v>12</v>
      </c>
      <c r="D140" s="43">
        <f t="shared" si="109"/>
        <v>61.999999999999986</v>
      </c>
      <c r="E140" s="43">
        <f t="shared" si="111"/>
        <v>86.602540378443862</v>
      </c>
      <c r="F140" s="43">
        <f t="shared" si="110"/>
        <v>100</v>
      </c>
    </row>
    <row r="141" spans="1:6" customFormat="1" ht="15" thickBot="1" x14ac:dyDescent="0.35">
      <c r="A141" s="45">
        <f t="shared" si="106"/>
        <v>98</v>
      </c>
      <c r="B141" s="46">
        <f t="shared" si="107"/>
        <v>-48</v>
      </c>
      <c r="C141" s="209">
        <f t="shared" si="108"/>
        <v>50</v>
      </c>
      <c r="D141" s="215">
        <f t="shared" si="109"/>
        <v>98.999999999999986</v>
      </c>
      <c r="E141" s="215">
        <f t="shared" si="111"/>
        <v>84.87048957087498</v>
      </c>
      <c r="F141" s="215">
        <f t="shared" si="110"/>
        <v>98</v>
      </c>
    </row>
    <row r="142" spans="1:6" customFormat="1" ht="12.6" x14ac:dyDescent="0.2"/>
    <row r="143" spans="1:6" customFormat="1" ht="12.6" x14ac:dyDescent="0.2"/>
    <row r="144" spans="1:6" customFormat="1" ht="12.6" x14ac:dyDescent="0.2"/>
    <row r="145" customFormat="1" ht="12.6" x14ac:dyDescent="0.2"/>
    <row r="146" customFormat="1" ht="12.6" x14ac:dyDescent="0.2"/>
    <row r="147" customFormat="1" ht="12.6" x14ac:dyDescent="0.2"/>
    <row r="148" customFormat="1" ht="12.6" x14ac:dyDescent="0.2"/>
    <row r="149" customFormat="1" ht="12.6" x14ac:dyDescent="0.2"/>
    <row r="150" customFormat="1" ht="12.6" x14ac:dyDescent="0.2"/>
    <row r="151" customFormat="1" ht="12.6" x14ac:dyDescent="0.2"/>
    <row r="152" customFormat="1" ht="12.6" x14ac:dyDescent="0.2"/>
    <row r="153" customFormat="1" ht="12.6" x14ac:dyDescent="0.2"/>
    <row r="154" customFormat="1" ht="12.6" x14ac:dyDescent="0.2"/>
    <row r="155" customFormat="1" ht="12.6" x14ac:dyDescent="0.2"/>
    <row r="156" customFormat="1" ht="12.6" x14ac:dyDescent="0.2"/>
    <row r="157" customFormat="1" ht="12.6" x14ac:dyDescent="0.2"/>
    <row r="158" customFormat="1" ht="12.6" x14ac:dyDescent="0.2"/>
    <row r="159" customFormat="1" ht="12.6" x14ac:dyDescent="0.2"/>
    <row r="160" customFormat="1" ht="12.6" x14ac:dyDescent="0.2"/>
    <row r="161" customFormat="1" ht="12.6" x14ac:dyDescent="0.2"/>
    <row r="162" customFormat="1" ht="12.6" x14ac:dyDescent="0.2"/>
    <row r="163" customFormat="1" ht="12.6" x14ac:dyDescent="0.2"/>
    <row r="164" customFormat="1" ht="12.6" x14ac:dyDescent="0.2"/>
    <row r="165" customFormat="1" ht="12.6" x14ac:dyDescent="0.2"/>
    <row r="166" customFormat="1" ht="12.6" x14ac:dyDescent="0.2"/>
    <row r="167" customFormat="1" ht="12.6" x14ac:dyDescent="0.2"/>
    <row r="168" customFormat="1" ht="12.6" x14ac:dyDescent="0.2"/>
    <row r="169" customFormat="1" ht="12.6" x14ac:dyDescent="0.2"/>
    <row r="170" customFormat="1" ht="12.6" x14ac:dyDescent="0.2"/>
    <row r="171" customFormat="1" ht="12.6" x14ac:dyDescent="0.2"/>
    <row r="172" customFormat="1" ht="12.6" x14ac:dyDescent="0.2"/>
    <row r="173" customFormat="1" ht="12.6" x14ac:dyDescent="0.2"/>
    <row r="174" customFormat="1" ht="12.6" x14ac:dyDescent="0.2"/>
    <row r="175" customFormat="1" ht="12.6" x14ac:dyDescent="0.2"/>
    <row r="176" customFormat="1" ht="12.6" x14ac:dyDescent="0.2"/>
    <row r="177" customFormat="1" ht="12.6" x14ac:dyDescent="0.2"/>
    <row r="178" customFormat="1" ht="12.6" x14ac:dyDescent="0.2"/>
    <row r="179" customFormat="1" ht="12.6" x14ac:dyDescent="0.2"/>
    <row r="180" customFormat="1" ht="12.6" x14ac:dyDescent="0.2"/>
    <row r="181" customFormat="1" ht="12.6" x14ac:dyDescent="0.2"/>
    <row r="182" customFormat="1" ht="12.6" x14ac:dyDescent="0.2"/>
    <row r="183" customFormat="1" ht="12.6" x14ac:dyDescent="0.2"/>
    <row r="184" customFormat="1" ht="12.6" x14ac:dyDescent="0.2"/>
    <row r="185" customFormat="1" ht="12.6" x14ac:dyDescent="0.2"/>
    <row r="186" customFormat="1" ht="12.6" x14ac:dyDescent="0.2"/>
    <row r="187" customFormat="1" ht="12.6" x14ac:dyDescent="0.2"/>
    <row r="188" customFormat="1" ht="12.6" x14ac:dyDescent="0.2"/>
    <row r="189" customFormat="1" ht="12.6" x14ac:dyDescent="0.2"/>
    <row r="190" customFormat="1" ht="12.6" x14ac:dyDescent="0.2"/>
    <row r="191" customFormat="1" ht="12.6" x14ac:dyDescent="0.2"/>
    <row r="192" customFormat="1" ht="12.6" x14ac:dyDescent="0.2"/>
    <row r="193" customFormat="1" ht="12.6" x14ac:dyDescent="0.2"/>
    <row r="194" customFormat="1" ht="12.6" x14ac:dyDescent="0.2"/>
    <row r="195" customFormat="1" ht="12.6" x14ac:dyDescent="0.2"/>
    <row r="196" customFormat="1" ht="12.6" x14ac:dyDescent="0.2"/>
    <row r="197" customFormat="1" ht="12.6" x14ac:dyDescent="0.2"/>
    <row r="198" customFormat="1" ht="12.6" x14ac:dyDescent="0.2"/>
    <row r="199" customFormat="1" ht="12.6" x14ac:dyDescent="0.2"/>
  </sheetData>
  <mergeCells count="12">
    <mergeCell ref="AE38:AE39"/>
    <mergeCell ref="U3:W3"/>
    <mergeCell ref="Z3:AB3"/>
    <mergeCell ref="AE20:AE21"/>
    <mergeCell ref="AE22:AE23"/>
    <mergeCell ref="AE24:AE25"/>
    <mergeCell ref="AE26:AE27"/>
    <mergeCell ref="AE28:AE29"/>
    <mergeCell ref="AE30:AE31"/>
    <mergeCell ref="AE32:AE33"/>
    <mergeCell ref="AE34:AE35"/>
    <mergeCell ref="AE36:AE37"/>
  </mergeCells>
  <printOptions gridLinesSet="0"/>
  <pageMargins left="0.75" right="0.75" top="1" bottom="1" header="0.5" footer="0.5"/>
  <pageSetup paperSize="9" orientation="portrait" horizontalDpi="4294967292" verticalDpi="300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Instrucciones</vt:lpstr>
      <vt:lpstr>Isóceles</vt:lpstr>
      <vt:lpstr>Equilátero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Lautaro Marzullo</dc:creator>
  <cp:lastModifiedBy>Ernesto</cp:lastModifiedBy>
  <dcterms:created xsi:type="dcterms:W3CDTF">2017-05-26T20:08:24Z</dcterms:created>
  <dcterms:modified xsi:type="dcterms:W3CDTF">2020-05-17T02:30:19Z</dcterms:modified>
</cp:coreProperties>
</file>