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0" windowWidth="19440" windowHeight="9045"/>
  </bookViews>
  <sheets>
    <sheet name="INSTRUCCIONES" sheetId="8" r:id="rId1"/>
    <sheet name="KREMSER ABSORCIÓN" sheetId="7" r:id="rId2"/>
    <sheet name="KREMSER DESORCIÓN" sheetId="6" r:id="rId3"/>
  </sheets>
  <definedNames>
    <definedName name="solver_adj" localSheetId="1" hidden="1">'KREMSER ABSORCIÓN'!$T$41</definedName>
    <definedName name="solver_adj" localSheetId="2" hidden="1">'KREMSER DESORCIÓN'!$V$41</definedName>
    <definedName name="solver_cvg" localSheetId="1" hidden="1">0.0001</definedName>
    <definedName name="solver_cvg" localSheetId="2" hidden="1">0.0001</definedName>
    <definedName name="solver_drv" localSheetId="1" hidden="1">1</definedName>
    <definedName name="solver_drv" localSheetId="2" hidden="1">1</definedName>
    <definedName name="solver_eng" localSheetId="1" hidden="1">1</definedName>
    <definedName name="solver_eng" localSheetId="2" hidden="1">1</definedName>
    <definedName name="solver_est" localSheetId="1" hidden="1">1</definedName>
    <definedName name="solver_est" localSheetId="2" hidden="1">1</definedName>
    <definedName name="solver_itr" localSheetId="1" hidden="1">100</definedName>
    <definedName name="solver_itr" localSheetId="2" hidden="1">100</definedName>
    <definedName name="solver_lin" localSheetId="1" hidden="1">2</definedName>
    <definedName name="solver_lin" localSheetId="2" hidden="1">2</definedName>
    <definedName name="solver_mip" localSheetId="1" hidden="1">2147483647</definedName>
    <definedName name="solver_mip" localSheetId="2" hidden="1">2147483647</definedName>
    <definedName name="solver_mni" localSheetId="1" hidden="1">30</definedName>
    <definedName name="solver_mni" localSheetId="2" hidden="1">30</definedName>
    <definedName name="solver_mrt" localSheetId="1" hidden="1">0.075</definedName>
    <definedName name="solver_mrt" localSheetId="2" hidden="1">0.075</definedName>
    <definedName name="solver_msl" localSheetId="1" hidden="1">2</definedName>
    <definedName name="solver_msl" localSheetId="2" hidden="1">2</definedName>
    <definedName name="solver_neg" localSheetId="1" hidden="1">2</definedName>
    <definedName name="solver_neg" localSheetId="2" hidden="1">2</definedName>
    <definedName name="solver_nod" localSheetId="1" hidden="1">2147483647</definedName>
    <definedName name="solver_nod" localSheetId="2" hidden="1">2147483647</definedName>
    <definedName name="solver_num" localSheetId="1" hidden="1">0</definedName>
    <definedName name="solver_num" localSheetId="2" hidden="1">0</definedName>
    <definedName name="solver_nwt" localSheetId="1" hidden="1">1</definedName>
    <definedName name="solver_nwt" localSheetId="2" hidden="1">1</definedName>
    <definedName name="solver_opt" localSheetId="1" hidden="1">'KREMSER ABSORCIÓN'!$T$47</definedName>
    <definedName name="solver_opt" localSheetId="2" hidden="1">'KREMSER DESORCIÓN'!$V$47</definedName>
    <definedName name="solver_pre" localSheetId="1" hidden="1">0.000001</definedName>
    <definedName name="solver_pre" localSheetId="2" hidden="1">0.000001</definedName>
    <definedName name="solver_rbv" localSheetId="1" hidden="1">1</definedName>
    <definedName name="solver_rbv" localSheetId="2" hidden="1">1</definedName>
    <definedName name="solver_rlx" localSheetId="1" hidden="1">1</definedName>
    <definedName name="solver_rlx" localSheetId="2" hidden="1">1</definedName>
    <definedName name="solver_rsd" localSheetId="1" hidden="1">0</definedName>
    <definedName name="solver_rsd" localSheetId="2" hidden="1">0</definedName>
    <definedName name="solver_scl" localSheetId="1" hidden="1">2</definedName>
    <definedName name="solver_scl" localSheetId="2" hidden="1">2</definedName>
    <definedName name="solver_sho" localSheetId="1" hidden="1">2</definedName>
    <definedName name="solver_sho" localSheetId="2" hidden="1">2</definedName>
    <definedName name="solver_ssz" localSheetId="1" hidden="1">100</definedName>
    <definedName name="solver_ssz" localSheetId="2" hidden="1">100</definedName>
    <definedName name="solver_tim" localSheetId="1" hidden="1">100</definedName>
    <definedName name="solver_tim" localSheetId="2" hidden="1">100</definedName>
    <definedName name="solver_tol" localSheetId="1" hidden="1">0.05</definedName>
    <definedName name="solver_tol" localSheetId="2" hidden="1">0.05</definedName>
    <definedName name="solver_typ" localSheetId="1" hidden="1">2</definedName>
    <definedName name="solver_typ" localSheetId="2" hidden="1">2</definedName>
    <definedName name="solver_val" localSheetId="1" hidden="1">0</definedName>
    <definedName name="solver_val" localSheetId="2" hidden="1">0</definedName>
    <definedName name="solver_ver" localSheetId="1" hidden="1">3</definedName>
    <definedName name="solver_ver" localSheetId="2" hidden="1">3</definedName>
  </definedNames>
  <calcPr calcId="144525"/>
</workbook>
</file>

<file path=xl/calcChain.xml><?xml version="1.0" encoding="utf-8"?>
<calcChain xmlns="http://schemas.openxmlformats.org/spreadsheetml/2006/main">
  <c r="P46" i="6" l="1"/>
  <c r="T23" i="6"/>
  <c r="P61" i="6"/>
  <c r="X46" i="7"/>
  <c r="X47" i="7" s="1"/>
  <c r="V46" i="7"/>
  <c r="V47" i="7" s="1"/>
  <c r="T46" i="7"/>
  <c r="R46" i="7"/>
  <c r="R47" i="7" s="1"/>
  <c r="P46" i="7"/>
  <c r="T60" i="7"/>
  <c r="R60" i="7"/>
  <c r="P60" i="7"/>
  <c r="R43" i="7"/>
  <c r="T43" i="7"/>
  <c r="V43" i="7"/>
  <c r="X43" i="7"/>
  <c r="T26" i="7"/>
  <c r="X43" i="6"/>
  <c r="X23" i="6"/>
  <c r="V23" i="6"/>
  <c r="R23" i="6"/>
  <c r="P23" i="6"/>
  <c r="V43" i="6"/>
  <c r="T43" i="6"/>
  <c r="R43" i="6"/>
  <c r="P43" i="6"/>
  <c r="X26" i="6"/>
  <c r="V26" i="6"/>
  <c r="X24" i="6"/>
  <c r="V24" i="6"/>
  <c r="T24" i="6"/>
  <c r="T26" i="6" s="1"/>
  <c r="R24" i="6"/>
  <c r="R26" i="6" s="1"/>
  <c r="P24" i="6"/>
  <c r="P26" i="6" s="1"/>
  <c r="P61" i="7"/>
  <c r="R61" i="7"/>
  <c r="R62" i="7" s="1"/>
  <c r="T61" i="7"/>
  <c r="V61" i="7"/>
  <c r="V60" i="7" s="1"/>
  <c r="X61" i="7"/>
  <c r="X60" i="7" s="1"/>
  <c r="T47" i="7"/>
  <c r="P47" i="7"/>
  <c r="P43" i="7"/>
  <c r="P62" i="7"/>
  <c r="T24" i="7"/>
  <c r="T25" i="7" s="1"/>
  <c r="T23" i="7"/>
  <c r="V24" i="7"/>
  <c r="V25" i="7" s="1"/>
  <c r="V23" i="7"/>
  <c r="X24" i="7"/>
  <c r="X25" i="7" s="1"/>
  <c r="X23" i="7"/>
  <c r="X26" i="7"/>
  <c r="P24" i="7"/>
  <c r="P25" i="7" s="1"/>
  <c r="P23" i="7"/>
  <c r="V26" i="7" l="1"/>
  <c r="P26" i="7"/>
  <c r="P25" i="6"/>
  <c r="R42" i="7"/>
  <c r="P42" i="7" l="1"/>
  <c r="R23" i="7"/>
  <c r="G176" i="7" l="1"/>
  <c r="G178" i="7" s="1"/>
  <c r="G180" i="7" s="1"/>
  <c r="G182" i="7" s="1"/>
  <c r="G184" i="7" s="1"/>
  <c r="G186" i="7" s="1"/>
  <c r="F176" i="7"/>
  <c r="F178" i="7" s="1"/>
  <c r="F180" i="7" s="1"/>
  <c r="F182" i="7" s="1"/>
  <c r="F184" i="7" s="1"/>
  <c r="F186" i="7" s="1"/>
  <c r="G175" i="7"/>
  <c r="G177" i="7" s="1"/>
  <c r="G179" i="7" s="1"/>
  <c r="G181" i="7" s="1"/>
  <c r="G183" i="7" s="1"/>
  <c r="G185" i="7" s="1"/>
  <c r="G187" i="7" s="1"/>
  <c r="F175" i="7"/>
  <c r="F177" i="7" s="1"/>
  <c r="F179" i="7" s="1"/>
  <c r="F181" i="7" s="1"/>
  <c r="F183" i="7" s="1"/>
  <c r="F185" i="7" s="1"/>
  <c r="F187" i="7" s="1"/>
  <c r="G174" i="7"/>
  <c r="F174" i="7"/>
  <c r="G156" i="7"/>
  <c r="G158" i="7" s="1"/>
  <c r="G160" i="7" s="1"/>
  <c r="G162" i="7" s="1"/>
  <c r="G164" i="7" s="1"/>
  <c r="G166" i="7" s="1"/>
  <c r="G168" i="7" s="1"/>
  <c r="G170" i="7" s="1"/>
  <c r="F156" i="7"/>
  <c r="F158" i="7" s="1"/>
  <c r="F160" i="7" s="1"/>
  <c r="F162" i="7" s="1"/>
  <c r="F164" i="7" s="1"/>
  <c r="F166" i="7" s="1"/>
  <c r="F168" i="7" s="1"/>
  <c r="F170" i="7" s="1"/>
  <c r="G155" i="7"/>
  <c r="G157" i="7" s="1"/>
  <c r="G159" i="7" s="1"/>
  <c r="G161" i="7" s="1"/>
  <c r="G163" i="7" s="1"/>
  <c r="G165" i="7" s="1"/>
  <c r="G167" i="7" s="1"/>
  <c r="G169" i="7" s="1"/>
  <c r="F155" i="7"/>
  <c r="F157" i="7" s="1"/>
  <c r="F159" i="7" s="1"/>
  <c r="F161" i="7" s="1"/>
  <c r="F163" i="7" s="1"/>
  <c r="F165" i="7" s="1"/>
  <c r="F167" i="7" s="1"/>
  <c r="F169" i="7" s="1"/>
  <c r="G137" i="7"/>
  <c r="G139" i="7" s="1"/>
  <c r="G141" i="7" s="1"/>
  <c r="G143" i="7" s="1"/>
  <c r="G145" i="7" s="1"/>
  <c r="G147" i="7" s="1"/>
  <c r="G149" i="7" s="1"/>
  <c r="G151" i="7" s="1"/>
  <c r="F137" i="7"/>
  <c r="F139" i="7" s="1"/>
  <c r="F141" i="7" s="1"/>
  <c r="F143" i="7" s="1"/>
  <c r="F145" i="7" s="1"/>
  <c r="F147" i="7" s="1"/>
  <c r="F149" i="7" s="1"/>
  <c r="F151" i="7" s="1"/>
  <c r="G136" i="7"/>
  <c r="G138" i="7" s="1"/>
  <c r="G140" i="7" s="1"/>
  <c r="G142" i="7" s="1"/>
  <c r="G144" i="7" s="1"/>
  <c r="G146" i="7" s="1"/>
  <c r="G148" i="7" s="1"/>
  <c r="G150" i="7" s="1"/>
  <c r="F136" i="7"/>
  <c r="F138" i="7" s="1"/>
  <c r="F140" i="7" s="1"/>
  <c r="F142" i="7" s="1"/>
  <c r="F144" i="7" s="1"/>
  <c r="F146" i="7" s="1"/>
  <c r="F148" i="7" s="1"/>
  <c r="F150" i="7" s="1"/>
  <c r="G120" i="7"/>
  <c r="G122" i="7" s="1"/>
  <c r="G124" i="7" s="1"/>
  <c r="G126" i="7" s="1"/>
  <c r="G128" i="7" s="1"/>
  <c r="G130" i="7" s="1"/>
  <c r="G132" i="7" s="1"/>
  <c r="F120" i="7"/>
  <c r="F122" i="7" s="1"/>
  <c r="F124" i="7" s="1"/>
  <c r="F126" i="7" s="1"/>
  <c r="F128" i="7" s="1"/>
  <c r="F130" i="7" s="1"/>
  <c r="F132" i="7" s="1"/>
  <c r="D120" i="7"/>
  <c r="D122" i="7" s="1"/>
  <c r="D124" i="7" s="1"/>
  <c r="D126" i="7" s="1"/>
  <c r="D128" i="7" s="1"/>
  <c r="D130" i="7" s="1"/>
  <c r="D132" i="7" s="1"/>
  <c r="D134" i="7" s="1"/>
  <c r="D136" i="7" s="1"/>
  <c r="D138" i="7" s="1"/>
  <c r="D140" i="7" s="1"/>
  <c r="D142" i="7" s="1"/>
  <c r="D144" i="7" s="1"/>
  <c r="D146" i="7" s="1"/>
  <c r="D148" i="7" s="1"/>
  <c r="D150" i="7" s="1"/>
  <c r="D152" i="7" s="1"/>
  <c r="D154" i="7" s="1"/>
  <c r="D156" i="7" s="1"/>
  <c r="D158" i="7" s="1"/>
  <c r="D160" i="7" s="1"/>
  <c r="D162" i="7" s="1"/>
  <c r="D164" i="7" s="1"/>
  <c r="D166" i="7" s="1"/>
  <c r="C120" i="7"/>
  <c r="C122" i="7" s="1"/>
  <c r="C124" i="7" s="1"/>
  <c r="C126" i="7" s="1"/>
  <c r="C128" i="7" s="1"/>
  <c r="C130" i="7" s="1"/>
  <c r="C132" i="7" s="1"/>
  <c r="C134" i="7" s="1"/>
  <c r="C136" i="7" s="1"/>
  <c r="C138" i="7" s="1"/>
  <c r="C140" i="7" s="1"/>
  <c r="C142" i="7" s="1"/>
  <c r="C144" i="7" s="1"/>
  <c r="C146" i="7" s="1"/>
  <c r="C148" i="7" s="1"/>
  <c r="C150" i="7" s="1"/>
  <c r="C152" i="7" s="1"/>
  <c r="C154" i="7" s="1"/>
  <c r="C156" i="7" s="1"/>
  <c r="C158" i="7" s="1"/>
  <c r="C160" i="7" s="1"/>
  <c r="C162" i="7" s="1"/>
  <c r="C164" i="7" s="1"/>
  <c r="C166" i="7" s="1"/>
  <c r="G119" i="7"/>
  <c r="G121" i="7" s="1"/>
  <c r="G123" i="7" s="1"/>
  <c r="G125" i="7" s="1"/>
  <c r="G127" i="7" s="1"/>
  <c r="G129" i="7" s="1"/>
  <c r="G131" i="7" s="1"/>
  <c r="F119" i="7"/>
  <c r="F121" i="7" s="1"/>
  <c r="F123" i="7" s="1"/>
  <c r="F125" i="7" s="1"/>
  <c r="F127" i="7" s="1"/>
  <c r="F129" i="7" s="1"/>
  <c r="F131" i="7" s="1"/>
  <c r="D119" i="7"/>
  <c r="D121" i="7" s="1"/>
  <c r="D123" i="7" s="1"/>
  <c r="D125" i="7" s="1"/>
  <c r="D127" i="7" s="1"/>
  <c r="D129" i="7" s="1"/>
  <c r="D131" i="7" s="1"/>
  <c r="D133" i="7" s="1"/>
  <c r="D135" i="7" s="1"/>
  <c r="D137" i="7" s="1"/>
  <c r="D139" i="7" s="1"/>
  <c r="D141" i="7" s="1"/>
  <c r="D143" i="7" s="1"/>
  <c r="D145" i="7" s="1"/>
  <c r="D147" i="7" s="1"/>
  <c r="D149" i="7" s="1"/>
  <c r="D151" i="7" s="1"/>
  <c r="D153" i="7" s="1"/>
  <c r="D155" i="7" s="1"/>
  <c r="D157" i="7" s="1"/>
  <c r="D159" i="7" s="1"/>
  <c r="D161" i="7" s="1"/>
  <c r="D163" i="7" s="1"/>
  <c r="D165" i="7" s="1"/>
  <c r="C119" i="7"/>
  <c r="C121" i="7" s="1"/>
  <c r="C123" i="7" s="1"/>
  <c r="C125" i="7" s="1"/>
  <c r="C127" i="7" s="1"/>
  <c r="C129" i="7" s="1"/>
  <c r="C131" i="7" s="1"/>
  <c r="C133" i="7" s="1"/>
  <c r="C135" i="7" s="1"/>
  <c r="C137" i="7" s="1"/>
  <c r="C139" i="7" s="1"/>
  <c r="C141" i="7" s="1"/>
  <c r="C143" i="7" s="1"/>
  <c r="C145" i="7" s="1"/>
  <c r="C147" i="7" s="1"/>
  <c r="C149" i="7" s="1"/>
  <c r="C151" i="7" s="1"/>
  <c r="C153" i="7" s="1"/>
  <c r="C155" i="7" s="1"/>
  <c r="C157" i="7" s="1"/>
  <c r="C159" i="7" s="1"/>
  <c r="C161" i="7" s="1"/>
  <c r="C163" i="7" s="1"/>
  <c r="C165" i="7" s="1"/>
  <c r="AA112" i="7"/>
  <c r="Z112" i="7"/>
  <c r="Y112" i="7"/>
  <c r="X112" i="7"/>
  <c r="W112" i="7"/>
  <c r="V112" i="7"/>
  <c r="U112" i="7"/>
  <c r="T112" i="7"/>
  <c r="S112" i="7"/>
  <c r="R112" i="7"/>
  <c r="Q112" i="7"/>
  <c r="P112" i="7"/>
  <c r="O112" i="7"/>
  <c r="M112" i="7"/>
  <c r="L112" i="7"/>
  <c r="K112" i="7"/>
  <c r="I112" i="7"/>
  <c r="H112" i="7"/>
  <c r="G112" i="7"/>
  <c r="F112" i="7"/>
  <c r="E112" i="7"/>
  <c r="D112" i="7"/>
  <c r="AA111" i="7"/>
  <c r="Z111" i="7"/>
  <c r="Y111" i="7"/>
  <c r="X111" i="7"/>
  <c r="W111" i="7"/>
  <c r="V111" i="7"/>
  <c r="U111" i="7"/>
  <c r="T111" i="7"/>
  <c r="S111" i="7"/>
  <c r="R111" i="7"/>
  <c r="Q111" i="7"/>
  <c r="P111" i="7"/>
  <c r="O111" i="7"/>
  <c r="M111" i="7"/>
  <c r="L111" i="7"/>
  <c r="K111" i="7"/>
  <c r="I111" i="7"/>
  <c r="H111" i="7"/>
  <c r="G111" i="7"/>
  <c r="F111" i="7"/>
  <c r="E111" i="7"/>
  <c r="D111" i="7"/>
  <c r="AA110" i="7"/>
  <c r="Z110" i="7"/>
  <c r="Y110" i="7"/>
  <c r="X110" i="7"/>
  <c r="W110" i="7"/>
  <c r="V110" i="7"/>
  <c r="U110" i="7"/>
  <c r="T110" i="7"/>
  <c r="S110" i="7"/>
  <c r="R110" i="7"/>
  <c r="Q110" i="7"/>
  <c r="P110" i="7"/>
  <c r="O110" i="7"/>
  <c r="M110" i="7"/>
  <c r="L110" i="7"/>
  <c r="K110" i="7"/>
  <c r="I110" i="7"/>
  <c r="H110" i="7"/>
  <c r="G110" i="7"/>
  <c r="F110" i="7"/>
  <c r="E110" i="7"/>
  <c r="D110" i="7"/>
  <c r="AA109" i="7"/>
  <c r="Z109" i="7"/>
  <c r="Y109" i="7"/>
  <c r="X109" i="7"/>
  <c r="W109" i="7"/>
  <c r="V109" i="7"/>
  <c r="U109" i="7"/>
  <c r="T109" i="7"/>
  <c r="S109" i="7"/>
  <c r="R109" i="7"/>
  <c r="Q109" i="7"/>
  <c r="P109" i="7"/>
  <c r="O109" i="7"/>
  <c r="M109" i="7"/>
  <c r="L109" i="7"/>
  <c r="K109" i="7"/>
  <c r="I109" i="7"/>
  <c r="H109" i="7"/>
  <c r="G109" i="7"/>
  <c r="F109" i="7"/>
  <c r="E109" i="7"/>
  <c r="D109" i="7"/>
  <c r="AA108" i="7"/>
  <c r="Z108" i="7"/>
  <c r="Y108" i="7"/>
  <c r="X108" i="7"/>
  <c r="W108" i="7"/>
  <c r="V108" i="7"/>
  <c r="U108" i="7"/>
  <c r="T108" i="7"/>
  <c r="S108" i="7"/>
  <c r="R108" i="7"/>
  <c r="Q108" i="7"/>
  <c r="P108" i="7"/>
  <c r="O108" i="7"/>
  <c r="M108" i="7"/>
  <c r="L108" i="7"/>
  <c r="K108" i="7"/>
  <c r="I108" i="7"/>
  <c r="H108" i="7"/>
  <c r="G108" i="7"/>
  <c r="F108" i="7"/>
  <c r="E108" i="7"/>
  <c r="D108" i="7"/>
  <c r="AA107" i="7"/>
  <c r="Z107" i="7"/>
  <c r="Y107" i="7"/>
  <c r="X107" i="7"/>
  <c r="W107" i="7"/>
  <c r="V107" i="7"/>
  <c r="U107" i="7"/>
  <c r="T107" i="7"/>
  <c r="S107" i="7"/>
  <c r="R107" i="7"/>
  <c r="Q107" i="7"/>
  <c r="P107" i="7"/>
  <c r="O107" i="7"/>
  <c r="M107" i="7"/>
  <c r="L107" i="7"/>
  <c r="K107" i="7"/>
  <c r="I107" i="7"/>
  <c r="H107" i="7"/>
  <c r="G107" i="7"/>
  <c r="F107" i="7"/>
  <c r="E107" i="7"/>
  <c r="D107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M106" i="7"/>
  <c r="L106" i="7"/>
  <c r="K106" i="7"/>
  <c r="I106" i="7"/>
  <c r="H106" i="7"/>
  <c r="G106" i="7"/>
  <c r="F106" i="7"/>
  <c r="E106" i="7"/>
  <c r="D106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O105" i="7"/>
  <c r="M105" i="7"/>
  <c r="L105" i="7"/>
  <c r="K105" i="7"/>
  <c r="I105" i="7"/>
  <c r="H105" i="7"/>
  <c r="G105" i="7"/>
  <c r="F105" i="7"/>
  <c r="E105" i="7"/>
  <c r="D105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M104" i="7"/>
  <c r="L104" i="7"/>
  <c r="K104" i="7"/>
  <c r="I104" i="7"/>
  <c r="H104" i="7"/>
  <c r="G104" i="7"/>
  <c r="F104" i="7"/>
  <c r="E104" i="7"/>
  <c r="D104" i="7"/>
  <c r="AA103" i="7"/>
  <c r="Z103" i="7"/>
  <c r="Y103" i="7"/>
  <c r="X103" i="7"/>
  <c r="W103" i="7"/>
  <c r="V103" i="7"/>
  <c r="U103" i="7"/>
  <c r="T103" i="7"/>
  <c r="S103" i="7"/>
  <c r="R103" i="7"/>
  <c r="Q103" i="7"/>
  <c r="P103" i="7"/>
  <c r="O103" i="7"/>
  <c r="M103" i="7"/>
  <c r="L103" i="7"/>
  <c r="K103" i="7"/>
  <c r="I103" i="7"/>
  <c r="H103" i="7"/>
  <c r="G103" i="7"/>
  <c r="F103" i="7"/>
  <c r="E103" i="7"/>
  <c r="D103" i="7"/>
  <c r="AA102" i="7"/>
  <c r="Z102" i="7"/>
  <c r="Y102" i="7"/>
  <c r="X102" i="7"/>
  <c r="W102" i="7"/>
  <c r="V102" i="7"/>
  <c r="U102" i="7"/>
  <c r="T102" i="7"/>
  <c r="S102" i="7"/>
  <c r="R102" i="7"/>
  <c r="Q102" i="7"/>
  <c r="P102" i="7"/>
  <c r="O102" i="7"/>
  <c r="M102" i="7"/>
  <c r="L102" i="7"/>
  <c r="K102" i="7"/>
  <c r="I102" i="7"/>
  <c r="H102" i="7"/>
  <c r="G102" i="7"/>
  <c r="F102" i="7"/>
  <c r="E102" i="7"/>
  <c r="D102" i="7"/>
  <c r="AA101" i="7"/>
  <c r="Z101" i="7"/>
  <c r="Y101" i="7"/>
  <c r="X101" i="7"/>
  <c r="W101" i="7"/>
  <c r="V101" i="7"/>
  <c r="U101" i="7"/>
  <c r="T101" i="7"/>
  <c r="S101" i="7"/>
  <c r="R101" i="7"/>
  <c r="Q101" i="7"/>
  <c r="P101" i="7"/>
  <c r="O101" i="7"/>
  <c r="M101" i="7"/>
  <c r="L101" i="7"/>
  <c r="K101" i="7"/>
  <c r="I101" i="7"/>
  <c r="H101" i="7"/>
  <c r="G101" i="7"/>
  <c r="F101" i="7"/>
  <c r="E101" i="7"/>
  <c r="D101" i="7"/>
  <c r="AA100" i="7"/>
  <c r="Z100" i="7"/>
  <c r="Y100" i="7"/>
  <c r="X100" i="7"/>
  <c r="W100" i="7"/>
  <c r="V100" i="7"/>
  <c r="U100" i="7"/>
  <c r="T100" i="7"/>
  <c r="S100" i="7"/>
  <c r="R100" i="7"/>
  <c r="Q100" i="7"/>
  <c r="P100" i="7"/>
  <c r="O100" i="7"/>
  <c r="M100" i="7"/>
  <c r="L100" i="7"/>
  <c r="K100" i="7"/>
  <c r="I100" i="7"/>
  <c r="H100" i="7"/>
  <c r="G100" i="7"/>
  <c r="F100" i="7"/>
  <c r="E100" i="7"/>
  <c r="D100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M99" i="7"/>
  <c r="L99" i="7"/>
  <c r="K99" i="7"/>
  <c r="I99" i="7"/>
  <c r="H99" i="7"/>
  <c r="G99" i="7"/>
  <c r="F99" i="7"/>
  <c r="E99" i="7"/>
  <c r="D99" i="7"/>
  <c r="AA98" i="7"/>
  <c r="Z98" i="7"/>
  <c r="Y98" i="7"/>
  <c r="X98" i="7"/>
  <c r="W98" i="7"/>
  <c r="V98" i="7"/>
  <c r="U98" i="7"/>
  <c r="T98" i="7"/>
  <c r="S98" i="7"/>
  <c r="R98" i="7"/>
  <c r="Q98" i="7"/>
  <c r="P98" i="7"/>
  <c r="O98" i="7"/>
  <c r="M98" i="7"/>
  <c r="L98" i="7"/>
  <c r="K98" i="7"/>
  <c r="I98" i="7"/>
  <c r="H98" i="7"/>
  <c r="G98" i="7"/>
  <c r="F98" i="7"/>
  <c r="E98" i="7"/>
  <c r="D98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M97" i="7"/>
  <c r="L97" i="7"/>
  <c r="K97" i="7"/>
  <c r="I97" i="7"/>
  <c r="H97" i="7"/>
  <c r="G97" i="7"/>
  <c r="F97" i="7"/>
  <c r="E97" i="7"/>
  <c r="D97" i="7"/>
  <c r="AA96" i="7"/>
  <c r="Z96" i="7"/>
  <c r="Y96" i="7"/>
  <c r="X96" i="7"/>
  <c r="W96" i="7"/>
  <c r="V96" i="7"/>
  <c r="U96" i="7"/>
  <c r="T96" i="7"/>
  <c r="S96" i="7"/>
  <c r="R96" i="7"/>
  <c r="Q96" i="7"/>
  <c r="P96" i="7"/>
  <c r="O96" i="7"/>
  <c r="M96" i="7"/>
  <c r="L96" i="7"/>
  <c r="K96" i="7"/>
  <c r="I96" i="7"/>
  <c r="H96" i="7"/>
  <c r="G96" i="7"/>
  <c r="F96" i="7"/>
  <c r="E96" i="7"/>
  <c r="D96" i="7"/>
  <c r="AA95" i="7"/>
  <c r="Z95" i="7"/>
  <c r="Y95" i="7"/>
  <c r="X95" i="7"/>
  <c r="W95" i="7"/>
  <c r="V95" i="7"/>
  <c r="U95" i="7"/>
  <c r="T95" i="7"/>
  <c r="S95" i="7"/>
  <c r="R95" i="7"/>
  <c r="Q95" i="7"/>
  <c r="P95" i="7"/>
  <c r="O95" i="7"/>
  <c r="M95" i="7"/>
  <c r="L95" i="7"/>
  <c r="K95" i="7"/>
  <c r="I95" i="7"/>
  <c r="H95" i="7"/>
  <c r="G95" i="7"/>
  <c r="F95" i="7"/>
  <c r="E95" i="7"/>
  <c r="D95" i="7"/>
  <c r="AA94" i="7"/>
  <c r="Z94" i="7"/>
  <c r="Y94" i="7"/>
  <c r="X94" i="7"/>
  <c r="W94" i="7"/>
  <c r="V94" i="7"/>
  <c r="U94" i="7"/>
  <c r="T94" i="7"/>
  <c r="S94" i="7"/>
  <c r="R94" i="7"/>
  <c r="Q94" i="7"/>
  <c r="P94" i="7"/>
  <c r="O94" i="7"/>
  <c r="M94" i="7"/>
  <c r="L94" i="7"/>
  <c r="K94" i="7"/>
  <c r="I94" i="7"/>
  <c r="H94" i="7"/>
  <c r="G94" i="7"/>
  <c r="F94" i="7"/>
  <c r="E94" i="7"/>
  <c r="D94" i="7"/>
  <c r="AA93" i="7"/>
  <c r="Z93" i="7"/>
  <c r="Y93" i="7"/>
  <c r="X93" i="7"/>
  <c r="W93" i="7"/>
  <c r="V93" i="7"/>
  <c r="U93" i="7"/>
  <c r="T93" i="7"/>
  <c r="S93" i="7"/>
  <c r="R93" i="7"/>
  <c r="Q93" i="7"/>
  <c r="P93" i="7"/>
  <c r="O93" i="7"/>
  <c r="M93" i="7"/>
  <c r="L93" i="7"/>
  <c r="K93" i="7"/>
  <c r="I93" i="7"/>
  <c r="H93" i="7"/>
  <c r="G93" i="7"/>
  <c r="F93" i="7"/>
  <c r="E93" i="7"/>
  <c r="D93" i="7"/>
  <c r="AA92" i="7"/>
  <c r="Z92" i="7"/>
  <c r="Y92" i="7"/>
  <c r="X92" i="7"/>
  <c r="W92" i="7"/>
  <c r="V92" i="7"/>
  <c r="U92" i="7"/>
  <c r="T92" i="7"/>
  <c r="S92" i="7"/>
  <c r="R92" i="7"/>
  <c r="Q92" i="7"/>
  <c r="P92" i="7"/>
  <c r="O92" i="7"/>
  <c r="M92" i="7"/>
  <c r="L92" i="7"/>
  <c r="K92" i="7"/>
  <c r="I92" i="7"/>
  <c r="H92" i="7"/>
  <c r="G92" i="7"/>
  <c r="F92" i="7"/>
  <c r="E92" i="7"/>
  <c r="D92" i="7"/>
  <c r="AA91" i="7"/>
  <c r="Z91" i="7"/>
  <c r="Y91" i="7"/>
  <c r="X91" i="7"/>
  <c r="W91" i="7"/>
  <c r="V91" i="7"/>
  <c r="U91" i="7"/>
  <c r="T91" i="7"/>
  <c r="S91" i="7"/>
  <c r="R91" i="7"/>
  <c r="Q91" i="7"/>
  <c r="P91" i="7"/>
  <c r="O91" i="7"/>
  <c r="M91" i="7"/>
  <c r="L91" i="7"/>
  <c r="K91" i="7"/>
  <c r="I91" i="7"/>
  <c r="H91" i="7"/>
  <c r="G91" i="7"/>
  <c r="F91" i="7"/>
  <c r="E91" i="7"/>
  <c r="D91" i="7"/>
  <c r="AA90" i="7"/>
  <c r="Z90" i="7"/>
  <c r="Y90" i="7"/>
  <c r="X90" i="7"/>
  <c r="W90" i="7"/>
  <c r="V90" i="7"/>
  <c r="U90" i="7"/>
  <c r="T90" i="7"/>
  <c r="S90" i="7"/>
  <c r="R90" i="7"/>
  <c r="Q90" i="7"/>
  <c r="P90" i="7"/>
  <c r="O90" i="7"/>
  <c r="M90" i="7"/>
  <c r="L90" i="7"/>
  <c r="K90" i="7"/>
  <c r="I90" i="7"/>
  <c r="H90" i="7"/>
  <c r="G90" i="7"/>
  <c r="F90" i="7"/>
  <c r="E90" i="7"/>
  <c r="D90" i="7"/>
  <c r="AA89" i="7"/>
  <c r="Z89" i="7"/>
  <c r="Y89" i="7"/>
  <c r="X89" i="7"/>
  <c r="W89" i="7"/>
  <c r="V89" i="7"/>
  <c r="U89" i="7"/>
  <c r="T89" i="7"/>
  <c r="S89" i="7"/>
  <c r="R89" i="7"/>
  <c r="Q89" i="7"/>
  <c r="P89" i="7"/>
  <c r="O89" i="7"/>
  <c r="M89" i="7"/>
  <c r="L89" i="7"/>
  <c r="K89" i="7"/>
  <c r="I89" i="7"/>
  <c r="H89" i="7"/>
  <c r="G89" i="7"/>
  <c r="F89" i="7"/>
  <c r="E89" i="7"/>
  <c r="D89" i="7"/>
  <c r="AA88" i="7"/>
  <c r="Z88" i="7"/>
  <c r="Y88" i="7"/>
  <c r="X88" i="7"/>
  <c r="W88" i="7"/>
  <c r="V88" i="7"/>
  <c r="U88" i="7"/>
  <c r="T88" i="7"/>
  <c r="S88" i="7"/>
  <c r="R88" i="7"/>
  <c r="Q88" i="7"/>
  <c r="P88" i="7"/>
  <c r="O88" i="7"/>
  <c r="M88" i="7"/>
  <c r="L88" i="7"/>
  <c r="K88" i="7"/>
  <c r="I88" i="7"/>
  <c r="H88" i="7"/>
  <c r="G88" i="7"/>
  <c r="F88" i="7"/>
  <c r="E88" i="7"/>
  <c r="D88" i="7"/>
  <c r="X62" i="7"/>
  <c r="V62" i="7"/>
  <c r="T62" i="7"/>
  <c r="X42" i="7"/>
  <c r="V42" i="7"/>
  <c r="T42" i="7"/>
  <c r="R24" i="7"/>
  <c r="R26" i="7" s="1"/>
  <c r="R25" i="7" l="1"/>
  <c r="G175" i="6" l="1"/>
  <c r="G177" i="6" s="1"/>
  <c r="G179" i="6" s="1"/>
  <c r="G181" i="6" s="1"/>
  <c r="G183" i="6" s="1"/>
  <c r="G185" i="6" s="1"/>
  <c r="G187" i="6" s="1"/>
  <c r="F175" i="6"/>
  <c r="F177" i="6" s="1"/>
  <c r="F179" i="6" s="1"/>
  <c r="F181" i="6" s="1"/>
  <c r="F183" i="6" s="1"/>
  <c r="F185" i="6" s="1"/>
  <c r="F187" i="6" s="1"/>
  <c r="G174" i="6"/>
  <c r="G176" i="6" s="1"/>
  <c r="G178" i="6" s="1"/>
  <c r="G180" i="6" s="1"/>
  <c r="G182" i="6" s="1"/>
  <c r="G184" i="6" s="1"/>
  <c r="G186" i="6" s="1"/>
  <c r="F174" i="6"/>
  <c r="F176" i="6" s="1"/>
  <c r="F178" i="6" s="1"/>
  <c r="F180" i="6" s="1"/>
  <c r="F182" i="6" s="1"/>
  <c r="F184" i="6" s="1"/>
  <c r="F186" i="6" s="1"/>
  <c r="G156" i="6"/>
  <c r="G158" i="6" s="1"/>
  <c r="G160" i="6" s="1"/>
  <c r="G162" i="6" s="1"/>
  <c r="G164" i="6" s="1"/>
  <c r="G166" i="6" s="1"/>
  <c r="G168" i="6" s="1"/>
  <c r="G170" i="6" s="1"/>
  <c r="F156" i="6"/>
  <c r="F158" i="6" s="1"/>
  <c r="F160" i="6" s="1"/>
  <c r="F162" i="6" s="1"/>
  <c r="F164" i="6" s="1"/>
  <c r="F166" i="6" s="1"/>
  <c r="F168" i="6" s="1"/>
  <c r="F170" i="6" s="1"/>
  <c r="G155" i="6"/>
  <c r="G157" i="6" s="1"/>
  <c r="G159" i="6" s="1"/>
  <c r="G161" i="6" s="1"/>
  <c r="G163" i="6" s="1"/>
  <c r="G165" i="6" s="1"/>
  <c r="G167" i="6" s="1"/>
  <c r="G169" i="6" s="1"/>
  <c r="F155" i="6"/>
  <c r="F157" i="6" s="1"/>
  <c r="F159" i="6" s="1"/>
  <c r="F161" i="6" s="1"/>
  <c r="F163" i="6" s="1"/>
  <c r="F165" i="6" s="1"/>
  <c r="F167" i="6" s="1"/>
  <c r="F169" i="6" s="1"/>
  <c r="G137" i="6"/>
  <c r="G139" i="6" s="1"/>
  <c r="G141" i="6" s="1"/>
  <c r="G143" i="6" s="1"/>
  <c r="G145" i="6" s="1"/>
  <c r="G147" i="6" s="1"/>
  <c r="G149" i="6" s="1"/>
  <c r="G151" i="6" s="1"/>
  <c r="F137" i="6"/>
  <c r="F139" i="6" s="1"/>
  <c r="F141" i="6" s="1"/>
  <c r="F143" i="6" s="1"/>
  <c r="F145" i="6" s="1"/>
  <c r="F147" i="6" s="1"/>
  <c r="F149" i="6" s="1"/>
  <c r="F151" i="6" s="1"/>
  <c r="G136" i="6"/>
  <c r="G138" i="6" s="1"/>
  <c r="G140" i="6" s="1"/>
  <c r="G142" i="6" s="1"/>
  <c r="G144" i="6" s="1"/>
  <c r="G146" i="6" s="1"/>
  <c r="G148" i="6" s="1"/>
  <c r="G150" i="6" s="1"/>
  <c r="F136" i="6"/>
  <c r="F138" i="6" s="1"/>
  <c r="F140" i="6" s="1"/>
  <c r="F142" i="6" s="1"/>
  <c r="F144" i="6" s="1"/>
  <c r="F146" i="6" s="1"/>
  <c r="F148" i="6" s="1"/>
  <c r="F150" i="6" s="1"/>
  <c r="G120" i="6"/>
  <c r="G122" i="6" s="1"/>
  <c r="G124" i="6" s="1"/>
  <c r="G126" i="6" s="1"/>
  <c r="G128" i="6" s="1"/>
  <c r="G130" i="6" s="1"/>
  <c r="G132" i="6" s="1"/>
  <c r="F120" i="6"/>
  <c r="F122" i="6" s="1"/>
  <c r="F124" i="6" s="1"/>
  <c r="F126" i="6" s="1"/>
  <c r="F128" i="6" s="1"/>
  <c r="F130" i="6" s="1"/>
  <c r="F132" i="6" s="1"/>
  <c r="D120" i="6"/>
  <c r="D122" i="6" s="1"/>
  <c r="D124" i="6" s="1"/>
  <c r="D126" i="6" s="1"/>
  <c r="D128" i="6" s="1"/>
  <c r="D130" i="6" s="1"/>
  <c r="D132" i="6" s="1"/>
  <c r="D134" i="6" s="1"/>
  <c r="D136" i="6" s="1"/>
  <c r="D138" i="6" s="1"/>
  <c r="D140" i="6" s="1"/>
  <c r="D142" i="6" s="1"/>
  <c r="D144" i="6" s="1"/>
  <c r="D146" i="6" s="1"/>
  <c r="D148" i="6" s="1"/>
  <c r="D150" i="6" s="1"/>
  <c r="D152" i="6" s="1"/>
  <c r="D154" i="6" s="1"/>
  <c r="D156" i="6" s="1"/>
  <c r="D158" i="6" s="1"/>
  <c r="D160" i="6" s="1"/>
  <c r="D162" i="6" s="1"/>
  <c r="D164" i="6" s="1"/>
  <c r="D166" i="6" s="1"/>
  <c r="C120" i="6"/>
  <c r="C122" i="6" s="1"/>
  <c r="C124" i="6" s="1"/>
  <c r="C126" i="6" s="1"/>
  <c r="C128" i="6" s="1"/>
  <c r="C130" i="6" s="1"/>
  <c r="C132" i="6" s="1"/>
  <c r="C134" i="6" s="1"/>
  <c r="C136" i="6" s="1"/>
  <c r="C138" i="6" s="1"/>
  <c r="C140" i="6" s="1"/>
  <c r="C142" i="6" s="1"/>
  <c r="C144" i="6" s="1"/>
  <c r="C146" i="6" s="1"/>
  <c r="C148" i="6" s="1"/>
  <c r="C150" i="6" s="1"/>
  <c r="C152" i="6" s="1"/>
  <c r="C154" i="6" s="1"/>
  <c r="C156" i="6" s="1"/>
  <c r="C158" i="6" s="1"/>
  <c r="C160" i="6" s="1"/>
  <c r="C162" i="6" s="1"/>
  <c r="C164" i="6" s="1"/>
  <c r="C166" i="6" s="1"/>
  <c r="G119" i="6"/>
  <c r="G121" i="6" s="1"/>
  <c r="G123" i="6" s="1"/>
  <c r="G125" i="6" s="1"/>
  <c r="G127" i="6" s="1"/>
  <c r="G129" i="6" s="1"/>
  <c r="G131" i="6" s="1"/>
  <c r="F119" i="6"/>
  <c r="F121" i="6" s="1"/>
  <c r="F123" i="6" s="1"/>
  <c r="F125" i="6" s="1"/>
  <c r="F127" i="6" s="1"/>
  <c r="F129" i="6" s="1"/>
  <c r="F131" i="6" s="1"/>
  <c r="D119" i="6"/>
  <c r="D121" i="6" s="1"/>
  <c r="D123" i="6" s="1"/>
  <c r="D125" i="6" s="1"/>
  <c r="D127" i="6" s="1"/>
  <c r="D129" i="6" s="1"/>
  <c r="D131" i="6" s="1"/>
  <c r="D133" i="6" s="1"/>
  <c r="D135" i="6" s="1"/>
  <c r="D137" i="6" s="1"/>
  <c r="D139" i="6" s="1"/>
  <c r="D141" i="6" s="1"/>
  <c r="D143" i="6" s="1"/>
  <c r="D145" i="6" s="1"/>
  <c r="D147" i="6" s="1"/>
  <c r="D149" i="6" s="1"/>
  <c r="D151" i="6" s="1"/>
  <c r="D153" i="6" s="1"/>
  <c r="D155" i="6" s="1"/>
  <c r="D157" i="6" s="1"/>
  <c r="D159" i="6" s="1"/>
  <c r="D161" i="6" s="1"/>
  <c r="D163" i="6" s="1"/>
  <c r="D165" i="6" s="1"/>
  <c r="C119" i="6"/>
  <c r="C121" i="6" s="1"/>
  <c r="C123" i="6" s="1"/>
  <c r="C125" i="6" s="1"/>
  <c r="C127" i="6" s="1"/>
  <c r="C129" i="6" s="1"/>
  <c r="C131" i="6" s="1"/>
  <c r="C133" i="6" s="1"/>
  <c r="C135" i="6" s="1"/>
  <c r="C137" i="6" s="1"/>
  <c r="C139" i="6" s="1"/>
  <c r="C141" i="6" s="1"/>
  <c r="C143" i="6" s="1"/>
  <c r="C145" i="6" s="1"/>
  <c r="C147" i="6" s="1"/>
  <c r="C149" i="6" s="1"/>
  <c r="C151" i="6" s="1"/>
  <c r="C153" i="6" s="1"/>
  <c r="C155" i="6" s="1"/>
  <c r="C157" i="6" s="1"/>
  <c r="C159" i="6" s="1"/>
  <c r="C161" i="6" s="1"/>
  <c r="C163" i="6" s="1"/>
  <c r="C165" i="6" s="1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M112" i="6"/>
  <c r="L112" i="6"/>
  <c r="K112" i="6"/>
  <c r="I112" i="6"/>
  <c r="H112" i="6"/>
  <c r="G112" i="6"/>
  <c r="F112" i="6"/>
  <c r="E112" i="6"/>
  <c r="D112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M111" i="6"/>
  <c r="L111" i="6"/>
  <c r="K111" i="6"/>
  <c r="I111" i="6"/>
  <c r="H111" i="6"/>
  <c r="G111" i="6"/>
  <c r="F111" i="6"/>
  <c r="E111" i="6"/>
  <c r="D111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M110" i="6"/>
  <c r="L110" i="6"/>
  <c r="K110" i="6"/>
  <c r="I110" i="6"/>
  <c r="H110" i="6"/>
  <c r="G110" i="6"/>
  <c r="F110" i="6"/>
  <c r="E110" i="6"/>
  <c r="D110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M109" i="6"/>
  <c r="L109" i="6"/>
  <c r="K109" i="6"/>
  <c r="I109" i="6"/>
  <c r="H109" i="6"/>
  <c r="G109" i="6"/>
  <c r="F109" i="6"/>
  <c r="E109" i="6"/>
  <c r="D109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M108" i="6"/>
  <c r="L108" i="6"/>
  <c r="K108" i="6"/>
  <c r="I108" i="6"/>
  <c r="H108" i="6"/>
  <c r="G108" i="6"/>
  <c r="F108" i="6"/>
  <c r="E108" i="6"/>
  <c r="D108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M107" i="6"/>
  <c r="L107" i="6"/>
  <c r="K107" i="6"/>
  <c r="I107" i="6"/>
  <c r="H107" i="6"/>
  <c r="G107" i="6"/>
  <c r="F107" i="6"/>
  <c r="E107" i="6"/>
  <c r="D107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M106" i="6"/>
  <c r="L106" i="6"/>
  <c r="K106" i="6"/>
  <c r="I106" i="6"/>
  <c r="H106" i="6"/>
  <c r="G106" i="6"/>
  <c r="F106" i="6"/>
  <c r="E106" i="6"/>
  <c r="D106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M105" i="6"/>
  <c r="L105" i="6"/>
  <c r="K105" i="6"/>
  <c r="I105" i="6"/>
  <c r="H105" i="6"/>
  <c r="G105" i="6"/>
  <c r="F105" i="6"/>
  <c r="E105" i="6"/>
  <c r="D105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M104" i="6"/>
  <c r="L104" i="6"/>
  <c r="K104" i="6"/>
  <c r="I104" i="6"/>
  <c r="H104" i="6"/>
  <c r="G104" i="6"/>
  <c r="F104" i="6"/>
  <c r="E104" i="6"/>
  <c r="D104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M103" i="6"/>
  <c r="L103" i="6"/>
  <c r="K103" i="6"/>
  <c r="I103" i="6"/>
  <c r="H103" i="6"/>
  <c r="G103" i="6"/>
  <c r="F103" i="6"/>
  <c r="E103" i="6"/>
  <c r="D103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M102" i="6"/>
  <c r="L102" i="6"/>
  <c r="K102" i="6"/>
  <c r="I102" i="6"/>
  <c r="H102" i="6"/>
  <c r="G102" i="6"/>
  <c r="F102" i="6"/>
  <c r="E102" i="6"/>
  <c r="D102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M101" i="6"/>
  <c r="L101" i="6"/>
  <c r="K101" i="6"/>
  <c r="I101" i="6"/>
  <c r="H101" i="6"/>
  <c r="G101" i="6"/>
  <c r="F101" i="6"/>
  <c r="E101" i="6"/>
  <c r="D101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M100" i="6"/>
  <c r="L100" i="6"/>
  <c r="K100" i="6"/>
  <c r="I100" i="6"/>
  <c r="H100" i="6"/>
  <c r="G100" i="6"/>
  <c r="F100" i="6"/>
  <c r="E100" i="6"/>
  <c r="D100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M99" i="6"/>
  <c r="L99" i="6"/>
  <c r="K99" i="6"/>
  <c r="I99" i="6"/>
  <c r="H99" i="6"/>
  <c r="G99" i="6"/>
  <c r="F99" i="6"/>
  <c r="E99" i="6"/>
  <c r="D99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M98" i="6"/>
  <c r="L98" i="6"/>
  <c r="K98" i="6"/>
  <c r="I98" i="6"/>
  <c r="H98" i="6"/>
  <c r="G98" i="6"/>
  <c r="F98" i="6"/>
  <c r="E98" i="6"/>
  <c r="D98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M97" i="6"/>
  <c r="L97" i="6"/>
  <c r="K97" i="6"/>
  <c r="I97" i="6"/>
  <c r="H97" i="6"/>
  <c r="G97" i="6"/>
  <c r="F97" i="6"/>
  <c r="E97" i="6"/>
  <c r="D97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M96" i="6"/>
  <c r="L96" i="6"/>
  <c r="K96" i="6"/>
  <c r="I96" i="6"/>
  <c r="H96" i="6"/>
  <c r="G96" i="6"/>
  <c r="F96" i="6"/>
  <c r="E96" i="6"/>
  <c r="D96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M95" i="6"/>
  <c r="L95" i="6"/>
  <c r="K95" i="6"/>
  <c r="I95" i="6"/>
  <c r="H95" i="6"/>
  <c r="G95" i="6"/>
  <c r="F95" i="6"/>
  <c r="E95" i="6"/>
  <c r="D95" i="6"/>
  <c r="AA94" i="6"/>
  <c r="Z94" i="6"/>
  <c r="Y94" i="6"/>
  <c r="X94" i="6"/>
  <c r="W94" i="6"/>
  <c r="V94" i="6"/>
  <c r="U94" i="6"/>
  <c r="T94" i="6"/>
  <c r="S94" i="6"/>
  <c r="R94" i="6"/>
  <c r="Q94" i="6"/>
  <c r="P94" i="6"/>
  <c r="O94" i="6"/>
  <c r="M94" i="6"/>
  <c r="L94" i="6"/>
  <c r="K94" i="6"/>
  <c r="I94" i="6"/>
  <c r="H94" i="6"/>
  <c r="G94" i="6"/>
  <c r="F94" i="6"/>
  <c r="E94" i="6"/>
  <c r="D94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M93" i="6"/>
  <c r="L93" i="6"/>
  <c r="K93" i="6"/>
  <c r="I93" i="6"/>
  <c r="H93" i="6"/>
  <c r="G93" i="6"/>
  <c r="F93" i="6"/>
  <c r="E93" i="6"/>
  <c r="D93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M92" i="6"/>
  <c r="L92" i="6"/>
  <c r="K92" i="6"/>
  <c r="I92" i="6"/>
  <c r="H92" i="6"/>
  <c r="G92" i="6"/>
  <c r="F92" i="6"/>
  <c r="E92" i="6"/>
  <c r="D92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M91" i="6"/>
  <c r="L91" i="6"/>
  <c r="K91" i="6"/>
  <c r="I91" i="6"/>
  <c r="H91" i="6"/>
  <c r="G91" i="6"/>
  <c r="F91" i="6"/>
  <c r="E91" i="6"/>
  <c r="D91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M90" i="6"/>
  <c r="L90" i="6"/>
  <c r="K90" i="6"/>
  <c r="I90" i="6"/>
  <c r="H90" i="6"/>
  <c r="G90" i="6"/>
  <c r="F90" i="6"/>
  <c r="E90" i="6"/>
  <c r="D90" i="6"/>
  <c r="AA89" i="6"/>
  <c r="Z89" i="6"/>
  <c r="Y89" i="6"/>
  <c r="X89" i="6"/>
  <c r="W89" i="6"/>
  <c r="V89" i="6"/>
  <c r="U89" i="6"/>
  <c r="T89" i="6"/>
  <c r="S89" i="6"/>
  <c r="R89" i="6"/>
  <c r="Q89" i="6"/>
  <c r="P89" i="6"/>
  <c r="O89" i="6"/>
  <c r="M89" i="6"/>
  <c r="L89" i="6"/>
  <c r="K89" i="6"/>
  <c r="I89" i="6"/>
  <c r="H89" i="6"/>
  <c r="G89" i="6"/>
  <c r="F89" i="6"/>
  <c r="E89" i="6"/>
  <c r="D89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M88" i="6"/>
  <c r="L88" i="6"/>
  <c r="K88" i="6"/>
  <c r="I88" i="6"/>
  <c r="H88" i="6"/>
  <c r="G88" i="6"/>
  <c r="F88" i="6"/>
  <c r="E88" i="6"/>
  <c r="D88" i="6"/>
  <c r="R62" i="6"/>
  <c r="R60" i="6" s="1"/>
  <c r="P62" i="6"/>
  <c r="P60" i="6" s="1"/>
  <c r="X61" i="6"/>
  <c r="X62" i="6" s="1"/>
  <c r="X60" i="6" s="1"/>
  <c r="V61" i="6"/>
  <c r="V62" i="6" s="1"/>
  <c r="V60" i="6" s="1"/>
  <c r="T61" i="6"/>
  <c r="T62" i="6" s="1"/>
  <c r="T60" i="6" s="1"/>
  <c r="R61" i="6"/>
  <c r="X42" i="6"/>
  <c r="V42" i="6"/>
  <c r="V46" i="6" s="1"/>
  <c r="V47" i="6" s="1"/>
  <c r="T42" i="6"/>
  <c r="T46" i="6" s="1"/>
  <c r="T47" i="6" s="1"/>
  <c r="R42" i="6"/>
  <c r="R46" i="6" s="1"/>
  <c r="R47" i="6" s="1"/>
  <c r="P42" i="6"/>
  <c r="P47" i="6" s="1"/>
  <c r="X25" i="6"/>
  <c r="T25" i="6"/>
  <c r="R25" i="6"/>
  <c r="X46" i="6" l="1"/>
  <c r="X47" i="6" s="1"/>
  <c r="V25" i="6"/>
</calcChain>
</file>

<file path=xl/sharedStrings.xml><?xml version="1.0" encoding="utf-8"?>
<sst xmlns="http://schemas.openxmlformats.org/spreadsheetml/2006/main" count="515" uniqueCount="80">
  <si>
    <t>A</t>
  </si>
  <si>
    <t>NP</t>
  </si>
  <si>
    <t>m</t>
  </si>
  <si>
    <t>Parametros a ingresar</t>
  </si>
  <si>
    <t>L</t>
  </si>
  <si>
    <t>G</t>
  </si>
  <si>
    <t>x_tope</t>
  </si>
  <si>
    <t>y_tope</t>
  </si>
  <si>
    <t>y_base</t>
  </si>
  <si>
    <t>Factor Eje "Y"</t>
  </si>
  <si>
    <t>Parámetros calculados</t>
  </si>
  <si>
    <t>Np</t>
  </si>
  <si>
    <t>Parámetros a ingresar</t>
  </si>
  <si>
    <t>Solo modificar las celdas de parámetros a ingresar</t>
  </si>
  <si>
    <t>Si desconoce alguna composición requerida</t>
  </si>
  <si>
    <t>Marcador automático</t>
  </si>
  <si>
    <t>Cálculo de A</t>
  </si>
  <si>
    <t>Parametro calculado</t>
  </si>
  <si>
    <t>Diferencia</t>
  </si>
  <si>
    <t>Iteración (factor eje y)</t>
  </si>
  <si>
    <t xml:space="preserve">En caso de desconocer algun caudal </t>
  </si>
  <si>
    <t>Proponer un A semilla y usar solver</t>
  </si>
  <si>
    <t>MARCADORES</t>
  </si>
  <si>
    <t>Tipo de marcador</t>
  </si>
  <si>
    <t>Notas sobre los marcadores</t>
  </si>
  <si>
    <t>Cálculo eje Y</t>
  </si>
  <si>
    <t>Triángulo</t>
  </si>
  <si>
    <t>Círculo</t>
  </si>
  <si>
    <t>Rombo</t>
  </si>
  <si>
    <t>TRAZADO DE GRÁFICO</t>
  </si>
  <si>
    <t>Las curvas representan el parámetro iso A</t>
  </si>
  <si>
    <t>Las curvas representan el parámetro iso 1/A</t>
  </si>
  <si>
    <t>x_base</t>
  </si>
  <si>
    <t>1/A</t>
  </si>
  <si>
    <t>DESORCIÓN</t>
  </si>
  <si>
    <t>ABSORCIÓN</t>
  </si>
  <si>
    <t>TRAZADO DE Np</t>
  </si>
  <si>
    <t>Factor Y</t>
  </si>
  <si>
    <t>Marcador Verde</t>
  </si>
  <si>
    <t>Marcador Rojo</t>
  </si>
  <si>
    <t>Composición Verde</t>
  </si>
  <si>
    <t>Composicón Roja</t>
  </si>
  <si>
    <t>Caudal Rojo</t>
  </si>
  <si>
    <t>Caudal Verde</t>
  </si>
  <si>
    <t>Np Rojo</t>
  </si>
  <si>
    <t>Np Verde</t>
  </si>
  <si>
    <t>Np Azul</t>
  </si>
  <si>
    <t>Caudal Azul</t>
  </si>
  <si>
    <t>Composicón Azul</t>
  </si>
  <si>
    <t>Marcador Azul</t>
  </si>
  <si>
    <t>Np Violeta</t>
  </si>
  <si>
    <t>Caudal Violeta</t>
  </si>
  <si>
    <t>Composición Violeta</t>
  </si>
  <si>
    <t>Marcador Violeta</t>
  </si>
  <si>
    <t>Np Naranja</t>
  </si>
  <si>
    <t>Caudal Naranja</t>
  </si>
  <si>
    <t>Composición Naranja</t>
  </si>
  <si>
    <t>Marcador Naranja</t>
  </si>
  <si>
    <t>Cuadrado</t>
  </si>
  <si>
    <t>Cálculo de Np</t>
  </si>
  <si>
    <t>Marcador Automático</t>
  </si>
  <si>
    <t>Tipo de Cálculo</t>
  </si>
  <si>
    <t>Cálculo de Factor Eje "Y"</t>
  </si>
  <si>
    <t>Instrucciones</t>
  </si>
  <si>
    <t>1.</t>
  </si>
  <si>
    <t>2.</t>
  </si>
  <si>
    <t>a)</t>
  </si>
  <si>
    <t>b)</t>
  </si>
  <si>
    <t>Según qué dato se desconozca, se debe utilizar la sección correspondiente de la planilla de cálculos. Completar las casillas bajo el título "parámetros a completar"</t>
  </si>
  <si>
    <t>La planilla calculará automáticamente los valores bajo el título "Parámetros Calculados"</t>
  </si>
  <si>
    <t>En caso de desconocer algún caudal. Proponer un valor de "A" y utilizar el Solver para que la celda "Diferencia" tenga un valor mínimo.</t>
  </si>
  <si>
    <t>c)</t>
  </si>
  <si>
    <t>En caso de desconocer alguna composición para un dado Np. Completar los datos y la planilla calculará automáticamente el factor de la</t>
  </si>
  <si>
    <t>d)</t>
  </si>
  <si>
    <r>
      <t>Cálculo de Np. La planilla calculará automáticamente el valor de Np. Se ve en el gráfico como un cuadrado (</t>
    </r>
    <r>
      <rPr>
        <sz val="11"/>
        <color theme="1"/>
        <rFont val="Calibri"/>
        <family val="2"/>
      </rPr>
      <t>□)</t>
    </r>
  </si>
  <si>
    <t xml:space="preserve">Se ve en el gráfico como un triángulo (∆) </t>
  </si>
  <si>
    <t>ordenada al origen. Luego se debe utilizar un balance de masa para obtener la composición faltante. Se ve en el gráfico como un círculo (●)</t>
  </si>
  <si>
    <t>Marcador automático. Sirve para fijar un punto a elección automáticamente. Se ve en el gráfico como un rombo (◊).</t>
  </si>
  <si>
    <t>La planilla está dividida en dos solapas. Una para el método de Kremser para Absorción y otra para el método de desorción.</t>
  </si>
  <si>
    <t>En función de qué parámetro se desconozca, se debe proseguir según: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</si>
</sst>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74AE"/>
        <bgColor indexed="64"/>
      </patternFill>
    </fill>
    <fill>
      <patternFill patternType="solid">
        <fgColor rgb="FFFBBBE6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3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9" borderId="0" xfId="0" applyFont="1" applyFill="1"/>
    <xf numFmtId="0" fontId="0" fillId="9" borderId="0" xfId="0" applyFill="1"/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1" fillId="8" borderId="22" xfId="0" applyFont="1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8" borderId="28" xfId="0" applyFont="1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BBE6"/>
      <color rgb="FFFC74AE"/>
      <color rgb="FFE90567"/>
      <color rgb="FFDF0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Np</a:t>
            </a:r>
          </a:p>
        </c:rich>
      </c:tx>
      <c:layout>
        <c:manualLayout>
          <c:xMode val="edge"/>
          <c:yMode val="edge"/>
          <c:x val="0.48772684789974668"/>
          <c:y val="9.660412233982146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945309285373274"/>
          <c:y val="5.3511450552565294E-2"/>
          <c:w val="0.80579278914311869"/>
          <c:h val="0.90048832346490759"/>
        </c:manualLayout>
      </c:layout>
      <c:scatterChart>
        <c:scatterStyle val="smoothMarker"/>
        <c:varyColors val="0"/>
        <c:ser>
          <c:idx val="0"/>
          <c:order val="0"/>
          <c:tx>
            <c:v>A=0.3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ABSORCIÓN'!$D$88:$D$112</c:f>
              <c:numCache>
                <c:formatCode>General</c:formatCode>
                <c:ptCount val="25"/>
                <c:pt idx="0">
                  <c:v>0.76923076923076916</c:v>
                </c:pt>
                <c:pt idx="1">
                  <c:v>0.71942446043165464</c:v>
                </c:pt>
                <c:pt idx="2">
                  <c:v>0.70571630204657732</c:v>
                </c:pt>
                <c:pt idx="3">
                  <c:v>0.70170514349870183</c:v>
                </c:pt>
                <c:pt idx="4">
                  <c:v>0.70051067228009223</c:v>
                </c:pt>
                <c:pt idx="5">
                  <c:v>0.70015312348810688</c:v>
                </c:pt>
                <c:pt idx="6">
                  <c:v>0.70004593001346815</c:v>
                </c:pt>
                <c:pt idx="7">
                  <c:v>0.70001377837119971</c:v>
                </c:pt>
                <c:pt idx="8">
                  <c:v>0.70000413345440771</c:v>
                </c:pt>
                <c:pt idx="9">
                  <c:v>0.70000124003119668</c:v>
                </c:pt>
                <c:pt idx="10">
                  <c:v>0.70000037200889775</c:v>
                </c:pt>
                <c:pt idx="11">
                  <c:v>0.70000011160262787</c:v>
                </c:pt>
                <c:pt idx="12">
                  <c:v>0.70000003348078454</c:v>
                </c:pt>
                <c:pt idx="13">
                  <c:v>0.70000001004423507</c:v>
                </c:pt>
                <c:pt idx="14">
                  <c:v>0.70000000301327048</c:v>
                </c:pt>
                <c:pt idx="15">
                  <c:v>0.70000000090398118</c:v>
                </c:pt>
                <c:pt idx="16">
                  <c:v>0.70000000027119436</c:v>
                </c:pt>
                <c:pt idx="17">
                  <c:v>0.70000000008135832</c:v>
                </c:pt>
                <c:pt idx="18">
                  <c:v>0.70000000002440754</c:v>
                </c:pt>
                <c:pt idx="19">
                  <c:v>0.70000000000732221</c:v>
                </c:pt>
                <c:pt idx="20">
                  <c:v>0.70000000000219664</c:v>
                </c:pt>
                <c:pt idx="21">
                  <c:v>0.70000000000065898</c:v>
                </c:pt>
                <c:pt idx="22">
                  <c:v>0.70000000000019769</c:v>
                </c:pt>
                <c:pt idx="23">
                  <c:v>0.70000000000005924</c:v>
                </c:pt>
                <c:pt idx="24">
                  <c:v>0.70000000000001783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59F-4196-BD1C-68B6F2564059}"/>
            </c:ext>
          </c:extLst>
        </c:ser>
        <c:ser>
          <c:idx val="1"/>
          <c:order val="1"/>
          <c:tx>
            <c:v>A=0.5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ABSORCIÓN'!$E$88:$E$112</c:f>
              <c:numCache>
                <c:formatCode>General</c:formatCode>
                <c:ptCount val="25"/>
                <c:pt idx="0">
                  <c:v>0.66666666666666663</c:v>
                </c:pt>
                <c:pt idx="1">
                  <c:v>0.5714285714285714</c:v>
                </c:pt>
                <c:pt idx="2">
                  <c:v>0.53333333333333333</c:v>
                </c:pt>
                <c:pt idx="3">
                  <c:v>0.5161290322580645</c:v>
                </c:pt>
                <c:pt idx="4">
                  <c:v>0.50793650793650791</c:v>
                </c:pt>
                <c:pt idx="5">
                  <c:v>0.50393700787401574</c:v>
                </c:pt>
                <c:pt idx="6">
                  <c:v>0.50196078431372548</c:v>
                </c:pt>
                <c:pt idx="7">
                  <c:v>0.50097847358121328</c:v>
                </c:pt>
                <c:pt idx="8">
                  <c:v>0.50048875855327468</c:v>
                </c:pt>
                <c:pt idx="9">
                  <c:v>0.50024425989252563</c:v>
                </c:pt>
                <c:pt idx="10">
                  <c:v>0.50012210012210012</c:v>
                </c:pt>
                <c:pt idx="11">
                  <c:v>0.5000610426077402</c:v>
                </c:pt>
                <c:pt idx="12">
                  <c:v>0.50003051944088384</c:v>
                </c:pt>
                <c:pt idx="13">
                  <c:v>0.500015259254738</c:v>
                </c:pt>
                <c:pt idx="14">
                  <c:v>0.50000762951094835</c:v>
                </c:pt>
                <c:pt idx="15">
                  <c:v>0.50000381472636968</c:v>
                </c:pt>
                <c:pt idx="16">
                  <c:v>0.50000190735590877</c:v>
                </c:pt>
                <c:pt idx="17">
                  <c:v>0.5000009536761354</c:v>
                </c:pt>
                <c:pt idx="18">
                  <c:v>0.50000047683761295</c:v>
                </c:pt>
                <c:pt idx="19">
                  <c:v>0.50000023841869279</c:v>
                </c:pt>
                <c:pt idx="20">
                  <c:v>0.50000011920931797</c:v>
                </c:pt>
                <c:pt idx="21">
                  <c:v>0.50000005960465188</c:v>
                </c:pt>
                <c:pt idx="22">
                  <c:v>0.50000002980232416</c:v>
                </c:pt>
                <c:pt idx="23">
                  <c:v>0.50000001490116164</c:v>
                </c:pt>
                <c:pt idx="24">
                  <c:v>0.50000000745058071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59F-4196-BD1C-68B6F2564059}"/>
            </c:ext>
          </c:extLst>
        </c:ser>
        <c:ser>
          <c:idx val="2"/>
          <c:order val="2"/>
          <c:tx>
            <c:v>A=0.6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ABSORCIÓN'!$F$88:$F$112</c:f>
              <c:numCache>
                <c:formatCode>General</c:formatCode>
                <c:ptCount val="25"/>
                <c:pt idx="0">
                  <c:v>0.625</c:v>
                </c:pt>
                <c:pt idx="1">
                  <c:v>0.51020408163265296</c:v>
                </c:pt>
                <c:pt idx="2">
                  <c:v>0.45955882352941185</c:v>
                </c:pt>
                <c:pt idx="3">
                  <c:v>0.43372657876474668</c:v>
                </c:pt>
                <c:pt idx="4">
                  <c:v>0.41957572502685281</c:v>
                </c:pt>
                <c:pt idx="5">
                  <c:v>0.41151992414864763</c:v>
                </c:pt>
                <c:pt idx="6">
                  <c:v>0.4068332361273122</c:v>
                </c:pt>
                <c:pt idx="7">
                  <c:v>0.40407211594658649</c:v>
                </c:pt>
                <c:pt idx="8">
                  <c:v>0.40243336064128071</c:v>
                </c:pt>
                <c:pt idx="9">
                  <c:v>0.40145647226248976</c:v>
                </c:pt>
                <c:pt idx="10">
                  <c:v>0.4008726124217058</c:v>
                </c:pt>
                <c:pt idx="11">
                  <c:v>0.40052311097988447</c:v>
                </c:pt>
                <c:pt idx="12">
                  <c:v>0.40031370248671549</c:v>
                </c:pt>
                <c:pt idx="13">
                  <c:v>0.40018816246499611</c:v>
                </c:pt>
                <c:pt idx="14">
                  <c:v>0.40011287623992614</c:v>
                </c:pt>
                <c:pt idx="15">
                  <c:v>0.40006771810019121</c:v>
                </c:pt>
                <c:pt idx="16">
                  <c:v>0.40004062810885638</c:v>
                </c:pt>
                <c:pt idx="17">
                  <c:v>0.40002437587496814</c:v>
                </c:pt>
                <c:pt idx="18">
                  <c:v>0.40001462516847963</c:v>
                </c:pt>
                <c:pt idx="19">
                  <c:v>0.40000877497275233</c:v>
                </c:pt>
                <c:pt idx="20">
                  <c:v>0.40000526493745175</c:v>
                </c:pt>
                <c:pt idx="21">
                  <c:v>0.40000315894583943</c:v>
                </c:pt>
                <c:pt idx="22">
                  <c:v>0.40000189536151637</c:v>
                </c:pt>
                <c:pt idx="23">
                  <c:v>0.40000113721475439</c:v>
                </c:pt>
                <c:pt idx="24">
                  <c:v>0.40000068232807667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59F-4196-BD1C-68B6F2564059}"/>
            </c:ext>
          </c:extLst>
        </c:ser>
        <c:ser>
          <c:idx val="3"/>
          <c:order val="3"/>
          <c:tx>
            <c:v>A=0.7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ABSORCIÓN'!$G$88:$G$112</c:f>
              <c:numCache>
                <c:formatCode>General</c:formatCode>
                <c:ptCount val="25"/>
                <c:pt idx="0">
                  <c:v>0.58823529411764708</c:v>
                </c:pt>
                <c:pt idx="1">
                  <c:v>0.45662100456620996</c:v>
                </c:pt>
                <c:pt idx="2">
                  <c:v>0.39478878799842088</c:v>
                </c:pt>
                <c:pt idx="3">
                  <c:v>0.36060726263026938</c:v>
                </c:pt>
                <c:pt idx="4">
                  <c:v>0.34000074800164559</c:v>
                </c:pt>
                <c:pt idx="5">
                  <c:v>0.32692356102142689</c:v>
                </c:pt>
                <c:pt idx="6">
                  <c:v>0.31835238125830245</c:v>
                </c:pt>
                <c:pt idx="7">
                  <c:v>0.31261514885931529</c:v>
                </c:pt>
                <c:pt idx="8">
                  <c:v>0.30872059262738477</c:v>
                </c:pt>
                <c:pt idx="9">
                  <c:v>0.30605164094377157</c:v>
                </c:pt>
                <c:pt idx="10">
                  <c:v>0.30421066721452411</c:v>
                </c:pt>
                <c:pt idx="11">
                  <c:v>0.30293510828593617</c:v>
                </c:pt>
                <c:pt idx="12">
                  <c:v>0.30204856304578542</c:v>
                </c:pt>
                <c:pt idx="13">
                  <c:v>0.30143106251027502</c:v>
                </c:pt>
                <c:pt idx="14">
                  <c:v>0.30100031224783608</c:v>
                </c:pt>
                <c:pt idx="15">
                  <c:v>0.30069951883622575</c:v>
                </c:pt>
                <c:pt idx="16">
                  <c:v>0.30048932089617425</c:v>
                </c:pt>
                <c:pt idx="17">
                  <c:v>0.30034235710483664</c:v>
                </c:pt>
                <c:pt idx="18">
                  <c:v>0.30023956795559392</c:v>
                </c:pt>
                <c:pt idx="19">
                  <c:v>0.30016765740357437</c:v>
                </c:pt>
                <c:pt idx="20">
                  <c:v>0.3001173405094969</c:v>
                </c:pt>
                <c:pt idx="21">
                  <c:v>0.30008212871962198</c:v>
                </c:pt>
                <c:pt idx="22">
                  <c:v>0.30005748538253457</c:v>
                </c:pt>
                <c:pt idx="23">
                  <c:v>0.30004023745470876</c:v>
                </c:pt>
                <c:pt idx="24">
                  <c:v>0.30002816508500479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659F-4196-BD1C-68B6F2564059}"/>
            </c:ext>
          </c:extLst>
        </c:ser>
        <c:ser>
          <c:idx val="4"/>
          <c:order val="4"/>
          <c:tx>
            <c:v>A=0.8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ABSORCIÓN'!$H$88:$H$112</c:f>
              <c:numCache>
                <c:formatCode>General</c:formatCode>
                <c:ptCount val="25"/>
                <c:pt idx="0">
                  <c:v>0.55555555555555558</c:v>
                </c:pt>
                <c:pt idx="1">
                  <c:v>0.4098360655737705</c:v>
                </c:pt>
                <c:pt idx="2">
                  <c:v>0.33875338753387535</c:v>
                </c:pt>
                <c:pt idx="3">
                  <c:v>0.2974773917182294</c:v>
                </c:pt>
                <c:pt idx="4">
                  <c:v>0.27105559892445136</c:v>
                </c:pt>
                <c:pt idx="5">
                  <c:v>0.25307332242756031</c:v>
                </c:pt>
                <c:pt idx="6">
                  <c:v>0.24031880500416808</c:v>
                </c:pt>
                <c:pt idx="7">
                  <c:v>0.23100496102558218</c:v>
                </c:pt>
                <c:pt idx="8">
                  <c:v>0.22405804992033429</c:v>
                </c:pt>
                <c:pt idx="9">
                  <c:v>0.21879428606392451</c:v>
                </c:pt>
                <c:pt idx="10">
                  <c:v>0.2147580616193171</c:v>
                </c:pt>
                <c:pt idx="11">
                  <c:v>0.21163474304073362</c:v>
                </c:pt>
                <c:pt idx="12">
                  <c:v>0.20920074611574715</c:v>
                </c:pt>
                <c:pt idx="13">
                  <c:v>0.20729349133056776</c:v>
                </c:pt>
                <c:pt idx="14">
                  <c:v>0.20579254518635562</c:v>
                </c:pt>
                <c:pt idx="15">
                  <c:v>0.20460734787831011</c:v>
                </c:pt>
                <c:pt idx="16">
                  <c:v>0.20366897406278434</c:v>
                </c:pt>
                <c:pt idx="17">
                  <c:v>0.20292444952078781</c:v>
                </c:pt>
                <c:pt idx="18">
                  <c:v>0.20233273764314758</c:v>
                </c:pt>
                <c:pt idx="19">
                  <c:v>0.2018618469141357</c:v>
                </c:pt>
                <c:pt idx="20">
                  <c:v>0.20148670950580297</c:v>
                </c:pt>
                <c:pt idx="21">
                  <c:v>0.20118760198548144</c:v>
                </c:pt>
                <c:pt idx="22">
                  <c:v>0.20094895460800855</c:v>
                </c:pt>
                <c:pt idx="23">
                  <c:v>0.20075844395751846</c:v>
                </c:pt>
                <c:pt idx="24">
                  <c:v>0.20060629532498905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659F-4196-BD1C-68B6F2564059}"/>
            </c:ext>
          </c:extLst>
        </c:ser>
        <c:ser>
          <c:idx val="5"/>
          <c:order val="5"/>
          <c:tx>
            <c:v>A=0.9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ABSORCIÓN'!$I$88:$I$112</c:f>
              <c:numCache>
                <c:formatCode>General</c:formatCode>
                <c:ptCount val="25"/>
                <c:pt idx="0">
                  <c:v>0.52631578947368407</c:v>
                </c:pt>
                <c:pt idx="1">
                  <c:v>0.36900369003690053</c:v>
                </c:pt>
                <c:pt idx="2">
                  <c:v>0.29078220412910744</c:v>
                </c:pt>
                <c:pt idx="3">
                  <c:v>0.24419428096993975</c:v>
                </c:pt>
                <c:pt idx="4">
                  <c:v>0.2134202949895318</c:v>
                </c:pt>
                <c:pt idx="5">
                  <c:v>0.19167990376135399</c:v>
                </c:pt>
                <c:pt idx="6">
                  <c:v>0.17558251562653668</c:v>
                </c:pt>
                <c:pt idx="7">
                  <c:v>0.16324411477092324</c:v>
                </c:pt>
                <c:pt idx="8">
                  <c:v>0.15353399327876302</c:v>
                </c:pt>
                <c:pt idx="9">
                  <c:v>0.1457323581946712</c:v>
                </c:pt>
                <c:pt idx="10">
                  <c:v>0.13935913625763696</c:v>
                </c:pt>
                <c:pt idx="11">
                  <c:v>0.13408179270874526</c:v>
                </c:pt>
                <c:pt idx="12">
                  <c:v>0.12966265691374582</c:v>
                </c:pt>
                <c:pt idx="13">
                  <c:v>0.12592731808142826</c:v>
                </c:pt>
                <c:pt idx="14">
                  <c:v>0.12274487272346264</c:v>
                </c:pt>
                <c:pt idx="15">
                  <c:v>0.12001514355834009</c:v>
                </c:pt>
                <c:pt idx="16">
                  <c:v>0.11766015859300408</c:v>
                </c:pt>
                <c:pt idx="17">
                  <c:v>0.11561832071295644</c:v>
                </c:pt>
                <c:pt idx="18">
                  <c:v>0.11384032599155287</c:v>
                </c:pt>
                <c:pt idx="19">
                  <c:v>0.11228624771875702</c:v>
                </c:pt>
                <c:pt idx="20">
                  <c:v>0.11092341516226295</c:v>
                </c:pt>
                <c:pt idx="21">
                  <c:v>0.10972484512534381</c:v>
                </c:pt>
                <c:pt idx="22">
                  <c:v>0.10866806502292509</c:v>
                </c:pt>
                <c:pt idx="23">
                  <c:v>0.10773421781768738</c:v>
                </c:pt>
                <c:pt idx="24">
                  <c:v>0.10690737290929021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659F-4196-BD1C-68B6F2564059}"/>
            </c:ext>
          </c:extLst>
        </c:ser>
        <c:ser>
          <c:idx val="25"/>
          <c:order val="6"/>
          <c:tx>
            <c:v>A=1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ABSORCIÓN'!$AA$88:$AA$112</c:f>
              <c:numCache>
                <c:formatCode>General</c:formatCode>
                <c:ptCount val="25"/>
                <c:pt idx="0">
                  <c:v>0.49999999722444244</c:v>
                </c:pt>
                <c:pt idx="1">
                  <c:v>0.33333333086617101</c:v>
                </c:pt>
                <c:pt idx="2">
                  <c:v>0.24999999653055305</c:v>
                </c:pt>
                <c:pt idx="3">
                  <c:v>0.19999999555910794</c:v>
                </c:pt>
                <c:pt idx="4">
                  <c:v>0.16666666204073746</c:v>
                </c:pt>
                <c:pt idx="5">
                  <c:v>0.14285713832562039</c:v>
                </c:pt>
                <c:pt idx="6">
                  <c:v>0.12499999566319138</c:v>
                </c:pt>
                <c:pt idx="7">
                  <c:v>0.11111110645091581</c:v>
                </c:pt>
                <c:pt idx="8">
                  <c:v>9.9999995448085729E-2</c:v>
                </c:pt>
                <c:pt idx="9">
                  <c:v>9.0909086321392621E-2</c:v>
                </c:pt>
                <c:pt idx="10">
                  <c:v>8.3333328630305417E-2</c:v>
                </c:pt>
                <c:pt idx="11">
                  <c:v>7.692307219313288E-2</c:v>
                </c:pt>
                <c:pt idx="12">
                  <c:v>7.1428566727117018E-2</c:v>
                </c:pt>
                <c:pt idx="13">
                  <c:v>6.6666661929715348E-2</c:v>
                </c:pt>
                <c:pt idx="14">
                  <c:v>6.2499995272878806E-2</c:v>
                </c:pt>
                <c:pt idx="15">
                  <c:v>5.8823524648178326E-2</c:v>
                </c:pt>
                <c:pt idx="16">
                  <c:v>5.5555550792562046E-2</c:v>
                </c:pt>
                <c:pt idx="17">
                  <c:v>5.2631574149729118E-2</c:v>
                </c:pt>
                <c:pt idx="18">
                  <c:v>4.9999995198285803E-2</c:v>
                </c:pt>
                <c:pt idx="19">
                  <c:v>4.7619042785423976E-2</c:v>
                </c:pt>
                <c:pt idx="20">
                  <c:v>4.5454540614524024E-2</c:v>
                </c:pt>
                <c:pt idx="21">
                  <c:v>4.3478256042509045E-2</c:v>
                </c:pt>
                <c:pt idx="22">
                  <c:v>4.1666661828716124E-2</c:v>
                </c:pt>
                <c:pt idx="23">
                  <c:v>3.9999995168309897E-2</c:v>
                </c:pt>
                <c:pt idx="24">
                  <c:v>3.8461533616630815E-2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659F-4196-BD1C-68B6F2564059}"/>
            </c:ext>
          </c:extLst>
        </c:ser>
        <c:ser>
          <c:idx val="6"/>
          <c:order val="7"/>
          <c:tx>
            <c:v>A=1.1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ABSORCIÓN'!$K$88:$K$112</c:f>
              <c:numCache>
                <c:formatCode>General</c:formatCode>
                <c:ptCount val="25"/>
                <c:pt idx="0">
                  <c:v>0.47619047619047605</c:v>
                </c:pt>
                <c:pt idx="1">
                  <c:v>0.30211480362537751</c:v>
                </c:pt>
                <c:pt idx="2">
                  <c:v>0.21547080370609767</c:v>
                </c:pt>
                <c:pt idx="3">
                  <c:v>0.16379748079474524</c:v>
                </c:pt>
                <c:pt idx="4">
                  <c:v>0.12960738036266728</c:v>
                </c:pt>
                <c:pt idx="5">
                  <c:v>0.10540549970059558</c:v>
                </c:pt>
                <c:pt idx="6">
                  <c:v>8.7444017574813376E-2</c:v>
                </c:pt>
                <c:pt idx="7">
                  <c:v>7.3640539074343411E-2</c:v>
                </c:pt>
                <c:pt idx="8">
                  <c:v>6.2745394882511546E-2</c:v>
                </c:pt>
                <c:pt idx="9">
                  <c:v>5.3963142024614587E-2</c:v>
                </c:pt>
                <c:pt idx="10">
                  <c:v>4.6763315100287244E-2</c:v>
                </c:pt>
                <c:pt idx="11">
                  <c:v>4.0778523767302129E-2</c:v>
                </c:pt>
                <c:pt idx="12">
                  <c:v>3.5746223230636649E-2</c:v>
                </c:pt>
                <c:pt idx="13">
                  <c:v>3.1473776887372171E-2</c:v>
                </c:pt>
                <c:pt idx="14">
                  <c:v>2.7816620703269814E-2</c:v>
                </c:pt>
                <c:pt idx="15">
                  <c:v>2.4664134392632264E-2</c:v>
                </c:pt>
                <c:pt idx="16">
                  <c:v>2.1930222222256577E-2</c:v>
                </c:pt>
                <c:pt idx="17">
                  <c:v>1.9546868234655821E-2</c:v>
                </c:pt>
                <c:pt idx="18">
                  <c:v>1.7459624772545763E-2</c:v>
                </c:pt>
                <c:pt idx="19">
                  <c:v>1.5624389808356244E-2</c:v>
                </c:pt>
                <c:pt idx="20">
                  <c:v>1.4005062950479439E-2</c:v>
                </c:pt>
                <c:pt idx="21">
                  <c:v>1.2571812657104596E-2</c:v>
                </c:pt>
                <c:pt idx="22">
                  <c:v>1.1299776350687785E-2</c:v>
                </c:pt>
                <c:pt idx="23">
                  <c:v>1.0168072190020819E-2</c:v>
                </c:pt>
                <c:pt idx="24">
                  <c:v>9.1590385678830908E-3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659F-4196-BD1C-68B6F2564059}"/>
            </c:ext>
          </c:extLst>
        </c:ser>
        <c:ser>
          <c:idx val="7"/>
          <c:order val="8"/>
          <c:tx>
            <c:v>A=1.2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ABSORCIÓN'!$L$88:$L$112</c:f>
              <c:numCache>
                <c:formatCode>General</c:formatCode>
                <c:ptCount val="25"/>
                <c:pt idx="0">
                  <c:v>0.45454545454545453</c:v>
                </c:pt>
                <c:pt idx="1">
                  <c:v>0.27472527472527469</c:v>
                </c:pt>
                <c:pt idx="2">
                  <c:v>0.18628912071535017</c:v>
                </c:pt>
                <c:pt idx="3">
                  <c:v>0.13437970328961513</c:v>
                </c:pt>
                <c:pt idx="4">
                  <c:v>0.10070574586703618</c:v>
                </c:pt>
                <c:pt idx="5">
                  <c:v>7.7423926346928559E-2</c:v>
                </c:pt>
                <c:pt idx="6">
                  <c:v>6.0609422408690189E-2</c:v>
                </c:pt>
                <c:pt idx="7">
                  <c:v>4.8079461672499386E-2</c:v>
                </c:pt>
                <c:pt idx="8">
                  <c:v>3.8522756882859124E-2</c:v>
                </c:pt>
                <c:pt idx="9">
                  <c:v>3.1103794152167231E-2</c:v>
                </c:pt>
                <c:pt idx="10">
                  <c:v>2.5264964903781897E-2</c:v>
                </c:pt>
                <c:pt idx="11">
                  <c:v>2.0620001083411308E-2</c:v>
                </c:pt>
                <c:pt idx="12">
                  <c:v>1.6893055222025836E-2</c:v>
                </c:pt>
                <c:pt idx="13">
                  <c:v>1.3882119837509995E-2</c:v>
                </c:pt>
                <c:pt idx="14">
                  <c:v>1.1436135033744677E-2</c:v>
                </c:pt>
                <c:pt idx="15">
                  <c:v>9.4401468662036574E-3</c:v>
                </c:pt>
                <c:pt idx="16">
                  <c:v>7.8053857321208854E-3</c:v>
                </c:pt>
                <c:pt idx="17">
                  <c:v>6.4624531603571164E-3</c:v>
                </c:pt>
                <c:pt idx="18">
                  <c:v>5.3565306930427586E-3</c:v>
                </c:pt>
                <c:pt idx="19">
                  <c:v>4.443938831909691E-3</c:v>
                </c:pt>
                <c:pt idx="20">
                  <c:v>3.6896186602254823E-3</c:v>
                </c:pt>
                <c:pt idx="21">
                  <c:v>3.0652575240552749E-3</c:v>
                </c:pt>
                <c:pt idx="22">
                  <c:v>2.5478730308974812E-3</c:v>
                </c:pt>
                <c:pt idx="23">
                  <c:v>2.1187289820536067E-3</c:v>
                </c:pt>
                <c:pt idx="24">
                  <c:v>1.7624956096039964E-3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59F-4196-BD1C-68B6F2564059}"/>
            </c:ext>
          </c:extLst>
        </c:ser>
        <c:ser>
          <c:idx val="8"/>
          <c:order val="9"/>
          <c:tx>
            <c:v>A=1.3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59F-4196-BD1C-68B6F2564059}"/>
            </c:ext>
          </c:extLst>
        </c:ser>
        <c:ser>
          <c:idx val="9"/>
          <c:order val="10"/>
          <c:tx>
            <c:v>A=1.4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ABSORCIÓN'!$O$88:$O$112</c:f>
              <c:numCache>
                <c:formatCode>General</c:formatCode>
                <c:ptCount val="25"/>
                <c:pt idx="0">
                  <c:v>0.41666666666666663</c:v>
                </c:pt>
                <c:pt idx="1">
                  <c:v>0.22935779816513754</c:v>
                </c:pt>
                <c:pt idx="2">
                  <c:v>0.14076576576576574</c:v>
                </c:pt>
                <c:pt idx="3">
                  <c:v>9.1360912147346873E-2</c:v>
                </c:pt>
                <c:pt idx="4">
                  <c:v>6.1260095663765397E-2</c:v>
                </c:pt>
                <c:pt idx="5">
                  <c:v>4.192278694638444E-2</c:v>
                </c:pt>
                <c:pt idx="6">
                  <c:v>2.907422458810429E-2</c:v>
                </c:pt>
                <c:pt idx="7">
                  <c:v>2.0344796713749579E-2</c:v>
                </c:pt>
                <c:pt idx="8">
                  <c:v>1.4323843591233147E-2</c:v>
                </c:pt>
                <c:pt idx="9">
                  <c:v>1.0127697172142855E-2</c:v>
                </c:pt>
                <c:pt idx="10">
                  <c:v>7.182113501105496E-3</c:v>
                </c:pt>
                <c:pt idx="11">
                  <c:v>5.1038976634205594E-3</c:v>
                </c:pt>
                <c:pt idx="12">
                  <c:v>3.6323987656058372E-3</c:v>
                </c:pt>
                <c:pt idx="13">
                  <c:v>2.5878561714593302E-3</c:v>
                </c:pt>
                <c:pt idx="14">
                  <c:v>1.8450581616492906E-3</c:v>
                </c:pt>
                <c:pt idx="15">
                  <c:v>1.3161641159322277E-3</c:v>
                </c:pt>
                <c:pt idx="16">
                  <c:v>9.3923423538225866E-4</c:v>
                </c:pt>
                <c:pt idx="17">
                  <c:v>6.7043181633419206E-4</c:v>
                </c:pt>
                <c:pt idx="18">
                  <c:v>4.7865065264839063E-4</c:v>
                </c:pt>
                <c:pt idx="19">
                  <c:v>3.4177647222635715E-4</c:v>
                </c:pt>
                <c:pt idx="20">
                  <c:v>2.4406646860694852E-4</c:v>
                </c:pt>
                <c:pt idx="21">
                  <c:v>1.7430280509774274E-4</c:v>
                </c:pt>
                <c:pt idx="22">
                  <c:v>1.2448650482196829E-4</c:v>
                </c:pt>
                <c:pt idx="23">
                  <c:v>8.8911026142202569E-5</c:v>
                </c:pt>
                <c:pt idx="24">
                  <c:v>6.3503842821695266E-5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A-659F-4196-BD1C-68B6F2564059}"/>
            </c:ext>
          </c:extLst>
        </c:ser>
        <c:ser>
          <c:idx val="10"/>
          <c:order val="11"/>
          <c:tx>
            <c:v>A=1.5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B-659F-4196-BD1C-68B6F2564059}"/>
            </c:ext>
          </c:extLst>
        </c:ser>
        <c:ser>
          <c:idx val="11"/>
          <c:order val="12"/>
          <c:tx>
            <c:v>A=1.6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ABSORCIÓN'!$Q$88:$Q$112</c:f>
              <c:numCache>
                <c:formatCode>General</c:formatCode>
                <c:ptCount val="25"/>
                <c:pt idx="0">
                  <c:v>0.38461538461538458</c:v>
                </c:pt>
                <c:pt idx="1">
                  <c:v>0.19379844961240306</c:v>
                </c:pt>
                <c:pt idx="2">
                  <c:v>0.10803802938634396</c:v>
                </c:pt>
                <c:pt idx="3">
                  <c:v>6.3252707215868814E-2</c:v>
                </c:pt>
                <c:pt idx="4">
                  <c:v>3.8029523079356961E-2</c:v>
                </c:pt>
                <c:pt idx="5">
                  <c:v>2.3216628603777947E-2</c:v>
                </c:pt>
                <c:pt idx="6">
                  <c:v>1.4302852863051252E-2</c:v>
                </c:pt>
                <c:pt idx="7">
                  <c:v>8.8600802740851168E-3</c:v>
                </c:pt>
                <c:pt idx="8">
                  <c:v>5.5070545802688563E-3</c:v>
                </c:pt>
                <c:pt idx="9">
                  <c:v>3.4301030098610043E-3</c:v>
                </c:pt>
                <c:pt idx="10">
                  <c:v>2.1392282728272495E-3</c:v>
                </c:pt>
                <c:pt idx="11">
                  <c:v>1.3352324411489667E-3</c:v>
                </c:pt>
                <c:pt idx="12">
                  <c:v>8.3382443232294073E-4</c:v>
                </c:pt>
                <c:pt idx="13">
                  <c:v>5.2086882448190827E-4</c:v>
                </c:pt>
                <c:pt idx="14">
                  <c:v>3.2543707153563439E-4</c:v>
                </c:pt>
                <c:pt idx="15">
                  <c:v>2.0335680730736695E-4</c:v>
                </c:pt>
                <c:pt idx="16">
                  <c:v>1.2708185271720725E-4</c:v>
                </c:pt>
                <c:pt idx="17">
                  <c:v>7.9419849934709465E-5</c:v>
                </c:pt>
                <c:pt idx="18">
                  <c:v>4.963494245939234E-5</c:v>
                </c:pt>
                <c:pt idx="19">
                  <c:v>3.1020876712476072E-5</c:v>
                </c:pt>
                <c:pt idx="20">
                  <c:v>1.9387672056182151E-5</c:v>
                </c:pt>
                <c:pt idx="21">
                  <c:v>1.2117148208054032E-5</c:v>
                </c:pt>
                <c:pt idx="22">
                  <c:v>7.5731602768428529E-6</c:v>
                </c:pt>
                <c:pt idx="23">
                  <c:v>4.7332027697122794E-6</c:v>
                </c:pt>
                <c:pt idx="24">
                  <c:v>2.9582429798427555E-6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659F-4196-BD1C-68B6F2564059}"/>
            </c:ext>
          </c:extLst>
        </c:ser>
        <c:ser>
          <c:idx val="12"/>
          <c:order val="13"/>
          <c:tx>
            <c:v>A=1.7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ABSORCIÓN'!$R$88:$R$112</c:f>
              <c:numCache>
                <c:formatCode>General</c:formatCode>
                <c:ptCount val="25"/>
                <c:pt idx="0">
                  <c:v>0.37037037037037035</c:v>
                </c:pt>
                <c:pt idx="1">
                  <c:v>0.1788908765652952</c:v>
                </c:pt>
                <c:pt idx="2">
                  <c:v>9.521089212605921E-2</c:v>
                </c:pt>
                <c:pt idx="3">
                  <c:v>5.3036048602234938E-2</c:v>
                </c:pt>
                <c:pt idx="4">
                  <c:v>3.0253826579620346E-2</c:v>
                </c:pt>
                <c:pt idx="5">
                  <c:v>1.7485195590884121E-2</c:v>
                </c:pt>
                <c:pt idx="6">
                  <c:v>1.0180696541531765E-2</c:v>
                </c:pt>
                <c:pt idx="7">
                  <c:v>5.9529946526235555E-3</c:v>
                </c:pt>
                <c:pt idx="8">
                  <c:v>3.4895420162709355E-3</c:v>
                </c:pt>
                <c:pt idx="9">
                  <c:v>2.0484669440005297E-3</c:v>
                </c:pt>
                <c:pt idx="10">
                  <c:v>1.2035303246555123E-3</c:v>
                </c:pt>
                <c:pt idx="11">
                  <c:v>7.074581631192785E-4</c:v>
                </c:pt>
                <c:pt idx="12">
                  <c:v>4.1597875032745604E-4</c:v>
                </c:pt>
                <c:pt idx="13">
                  <c:v>2.4463352234149662E-4</c:v>
                </c:pt>
                <c:pt idx="14">
                  <c:v>1.4388136713873776E-4</c:v>
                </c:pt>
                <c:pt idx="15">
                  <c:v>8.4628935653986123E-5</c:v>
                </c:pt>
                <c:pt idx="16">
                  <c:v>4.9779248758321117E-5</c:v>
                </c:pt>
                <c:pt idx="17">
                  <c:v>2.9281053629099239E-5</c:v>
                </c:pt>
                <c:pt idx="18">
                  <c:v>1.7223852527382142E-5</c:v>
                </c:pt>
                <c:pt idx="19">
                  <c:v>1.0131575307425399E-5</c:v>
                </c:pt>
                <c:pt idx="20">
                  <c:v>5.9597146624279438E-6</c:v>
                </c:pt>
                <c:pt idx="21">
                  <c:v>3.5057022173194276E-6</c:v>
                </c:pt>
                <c:pt idx="22">
                  <c:v>2.0621735223253756E-6</c:v>
                </c:pt>
                <c:pt idx="23">
                  <c:v>1.213041776954554E-6</c:v>
                </c:pt>
                <c:pt idx="24">
                  <c:v>7.1355347728492594E-7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659F-4196-BD1C-68B6F2564059}"/>
            </c:ext>
          </c:extLst>
        </c:ser>
        <c:ser>
          <c:idx val="98"/>
          <c:order val="14"/>
          <c:tx>
            <c:v>A=1.8</c:v>
          </c:tx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ABSORCIÓN'!$S$88:$S$112</c:f>
              <c:numCache>
                <c:formatCode>General</c:formatCode>
                <c:ptCount val="25"/>
                <c:pt idx="0">
                  <c:v>0.3571428571428571</c:v>
                </c:pt>
                <c:pt idx="1">
                  <c:v>0.16556291390728475</c:v>
                </c:pt>
                <c:pt idx="2">
                  <c:v>8.4231805929919093E-2</c:v>
                </c:pt>
                <c:pt idx="3">
                  <c:v>4.4703526214147762E-2</c:v>
                </c:pt>
                <c:pt idx="4">
                  <c:v>2.4233447585960879E-2</c:v>
                </c:pt>
                <c:pt idx="5">
                  <c:v>1.3284181154571747E-2</c:v>
                </c:pt>
                <c:pt idx="6">
                  <c:v>7.3260337748677169E-3</c:v>
                </c:pt>
                <c:pt idx="7">
                  <c:v>4.0535208578643756E-3</c:v>
                </c:pt>
                <c:pt idx="8">
                  <c:v>2.246896120873866E-3</c:v>
                </c:pt>
                <c:pt idx="9">
                  <c:v>1.246719373305648E-3</c:v>
                </c:pt>
                <c:pt idx="10">
                  <c:v>6.9214248103636263E-4</c:v>
                </c:pt>
                <c:pt idx="11">
                  <c:v>3.8437579900954712E-4</c:v>
                </c:pt>
                <c:pt idx="12">
                  <c:v>2.1349652006336786E-4</c:v>
                </c:pt>
                <c:pt idx="13">
                  <c:v>1.1859511134433291E-4</c:v>
                </c:pt>
                <c:pt idx="14">
                  <c:v>6.5881832267277585E-5</c:v>
                </c:pt>
                <c:pt idx="15">
                  <c:v>3.6599678340782294E-5</c:v>
                </c:pt>
                <c:pt idx="16">
                  <c:v>2.0332741204996859E-5</c:v>
                </c:pt>
                <c:pt idx="17">
                  <c:v>1.1295839738672671E-5</c:v>
                </c:pt>
                <c:pt idx="18">
                  <c:v>6.275427140251882E-6</c:v>
                </c:pt>
                <c:pt idx="19">
                  <c:v>3.4863362566681775E-6</c:v>
                </c:pt>
                <c:pt idx="20">
                  <c:v>1.9368497245326446E-6</c:v>
                </c:pt>
                <c:pt idx="21">
                  <c:v>1.0760264669061552E-6</c:v>
                </c:pt>
                <c:pt idx="22">
                  <c:v>5.9779212425889227E-7</c:v>
                </c:pt>
                <c:pt idx="23">
                  <c:v>3.3210662540453686E-7</c:v>
                </c:pt>
                <c:pt idx="24">
                  <c:v>1.8450364673869675E-7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C8BC-4A07-B795-27027D7D0A1C}"/>
            </c:ext>
          </c:extLst>
        </c:ser>
        <c:ser>
          <c:idx val="13"/>
          <c:order val="15"/>
          <c:tx>
            <c:v>A=1.8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ABSORCIÓN'!$S$88:$S$112</c:f>
              <c:numCache>
                <c:formatCode>General</c:formatCode>
                <c:ptCount val="25"/>
                <c:pt idx="0">
                  <c:v>0.3571428571428571</c:v>
                </c:pt>
                <c:pt idx="1">
                  <c:v>0.16556291390728475</c:v>
                </c:pt>
                <c:pt idx="2">
                  <c:v>8.4231805929919093E-2</c:v>
                </c:pt>
                <c:pt idx="3">
                  <c:v>4.4703526214147762E-2</c:v>
                </c:pt>
                <c:pt idx="4">
                  <c:v>2.4233447585960879E-2</c:v>
                </c:pt>
                <c:pt idx="5">
                  <c:v>1.3284181154571747E-2</c:v>
                </c:pt>
                <c:pt idx="6">
                  <c:v>7.3260337748677169E-3</c:v>
                </c:pt>
                <c:pt idx="7">
                  <c:v>4.0535208578643756E-3</c:v>
                </c:pt>
                <c:pt idx="8">
                  <c:v>2.246896120873866E-3</c:v>
                </c:pt>
                <c:pt idx="9">
                  <c:v>1.246719373305648E-3</c:v>
                </c:pt>
                <c:pt idx="10">
                  <c:v>6.9214248103636263E-4</c:v>
                </c:pt>
                <c:pt idx="11">
                  <c:v>3.8437579900954712E-4</c:v>
                </c:pt>
                <c:pt idx="12">
                  <c:v>2.1349652006336786E-4</c:v>
                </c:pt>
                <c:pt idx="13">
                  <c:v>1.1859511134433291E-4</c:v>
                </c:pt>
                <c:pt idx="14">
                  <c:v>6.5881832267277585E-5</c:v>
                </c:pt>
                <c:pt idx="15">
                  <c:v>3.6599678340782294E-5</c:v>
                </c:pt>
                <c:pt idx="16">
                  <c:v>2.0332741204996859E-5</c:v>
                </c:pt>
                <c:pt idx="17">
                  <c:v>1.1295839738672671E-5</c:v>
                </c:pt>
                <c:pt idx="18">
                  <c:v>6.275427140251882E-6</c:v>
                </c:pt>
                <c:pt idx="19">
                  <c:v>3.4863362566681775E-6</c:v>
                </c:pt>
                <c:pt idx="20">
                  <c:v>1.9368497245326446E-6</c:v>
                </c:pt>
                <c:pt idx="21">
                  <c:v>1.0760264669061552E-6</c:v>
                </c:pt>
                <c:pt idx="22">
                  <c:v>5.9779212425889227E-7</c:v>
                </c:pt>
                <c:pt idx="23">
                  <c:v>3.3210662540453686E-7</c:v>
                </c:pt>
                <c:pt idx="24">
                  <c:v>1.8450364673869675E-7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E-659F-4196-BD1C-68B6F2564059}"/>
            </c:ext>
          </c:extLst>
        </c:ser>
        <c:ser>
          <c:idx val="14"/>
          <c:order val="16"/>
          <c:tx>
            <c:v>A=1.9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ABSORCIÓN'!$T$88:$T$112</c:f>
              <c:numCache>
                <c:formatCode>General</c:formatCode>
                <c:ptCount val="25"/>
                <c:pt idx="0">
                  <c:v>0.34482758620689657</c:v>
                </c:pt>
                <c:pt idx="1">
                  <c:v>0.15360983102918591</c:v>
                </c:pt>
                <c:pt idx="2">
                  <c:v>7.4799910240107709E-2</c:v>
                </c:pt>
                <c:pt idx="3">
                  <c:v>3.7877209661718654E-2</c:v>
                </c:pt>
                <c:pt idx="4">
                  <c:v>1.9545722233004954E-2</c:v>
                </c:pt>
                <c:pt idx="5">
                  <c:v>1.0182472866688183E-2</c:v>
                </c:pt>
                <c:pt idx="6">
                  <c:v>5.3306283621202622E-3</c:v>
                </c:pt>
                <c:pt idx="7">
                  <c:v>2.797744539855864E-3</c:v>
                </c:pt>
                <c:pt idx="8">
                  <c:v>1.470332066497392E-3</c:v>
                </c:pt>
                <c:pt idx="9">
                  <c:v>7.7326058771553467E-4</c:v>
                </c:pt>
                <c:pt idx="10">
                  <c:v>4.0681369195842134E-4</c:v>
                </c:pt>
                <c:pt idx="11">
                  <c:v>2.1406663511592852E-4</c:v>
                </c:pt>
                <c:pt idx="12">
                  <c:v>1.1265395771698305E-4</c:v>
                </c:pt>
                <c:pt idx="13">
                  <c:v>5.9288041412880285E-5</c:v>
                </c:pt>
                <c:pt idx="14">
                  <c:v>3.1203258648836458E-5</c:v>
                </c:pt>
                <c:pt idx="15">
                  <c:v>1.6422498007043958E-5</c:v>
                </c:pt>
                <c:pt idx="16">
                  <c:v>8.643345295643715E-6</c:v>
                </c:pt>
                <c:pt idx="17">
                  <c:v>4.5491084084889212E-6</c:v>
                </c:pt>
                <c:pt idx="18">
                  <c:v>2.3942618509116891E-6</c:v>
                </c:pt>
                <c:pt idx="19">
                  <c:v>1.2601362283239945E-6</c:v>
                </c:pt>
                <c:pt idx="20">
                  <c:v>6.6322915398153113E-7</c:v>
                </c:pt>
                <c:pt idx="21">
                  <c:v>3.4906785393134447E-7</c:v>
                </c:pt>
                <c:pt idx="22">
                  <c:v>1.8371988936875624E-7</c:v>
                </c:pt>
                <c:pt idx="23">
                  <c:v>9.6694669265274689E-8</c:v>
                </c:pt>
                <c:pt idx="24">
                  <c:v>5.0891928602261284E-8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F-659F-4196-BD1C-68B6F2564059}"/>
            </c:ext>
          </c:extLst>
        </c:ser>
        <c:ser>
          <c:idx val="15"/>
          <c:order val="17"/>
          <c:tx>
            <c:v>A=2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ABSORCIÓN'!$U$88:$U$112</c:f>
              <c:numCache>
                <c:formatCode>General</c:formatCode>
                <c:ptCount val="25"/>
                <c:pt idx="0">
                  <c:v>0.33333333333333331</c:v>
                </c:pt>
                <c:pt idx="1">
                  <c:v>0.14285714285714282</c:v>
                </c:pt>
                <c:pt idx="2">
                  <c:v>6.6666666666666652E-2</c:v>
                </c:pt>
                <c:pt idx="3">
                  <c:v>3.2258064516129017E-2</c:v>
                </c:pt>
                <c:pt idx="4">
                  <c:v>1.5873015873015865E-2</c:v>
                </c:pt>
                <c:pt idx="5">
                  <c:v>7.8740157480314925E-3</c:v>
                </c:pt>
                <c:pt idx="6">
                  <c:v>3.9215686274509777E-3</c:v>
                </c:pt>
                <c:pt idx="7">
                  <c:v>1.9569471624266131E-3</c:v>
                </c:pt>
                <c:pt idx="8">
                  <c:v>9.7751710654936375E-4</c:v>
                </c:pt>
                <c:pt idx="9">
                  <c:v>4.8851978505129413E-4</c:v>
                </c:pt>
                <c:pt idx="10">
                  <c:v>2.4420024420024398E-4</c:v>
                </c:pt>
                <c:pt idx="11">
                  <c:v>1.2208521548040519E-4</c:v>
                </c:pt>
                <c:pt idx="12">
                  <c:v>6.1038881767685947E-5</c:v>
                </c:pt>
                <c:pt idx="13">
                  <c:v>3.0518509475997152E-5</c:v>
                </c:pt>
                <c:pt idx="14">
                  <c:v>1.5259021896696401E-5</c:v>
                </c:pt>
                <c:pt idx="15">
                  <c:v>7.6294527393549959E-6</c:v>
                </c:pt>
                <c:pt idx="16">
                  <c:v>3.8147118175957336E-6</c:v>
                </c:pt>
                <c:pt idx="17">
                  <c:v>1.907352270798243E-6</c:v>
                </c:pt>
                <c:pt idx="18">
                  <c:v>9.5367522590181744E-7</c:v>
                </c:pt>
                <c:pt idx="19">
                  <c:v>4.7683738557690802E-7</c:v>
                </c:pt>
                <c:pt idx="20">
                  <c:v>2.3841863594499449E-7</c:v>
                </c:pt>
                <c:pt idx="21">
                  <c:v>1.1920930376163742E-7</c:v>
                </c:pt>
                <c:pt idx="22">
                  <c:v>5.9604648328104396E-8</c:v>
                </c:pt>
                <c:pt idx="23">
                  <c:v>2.9802323275873699E-8</c:v>
                </c:pt>
                <c:pt idx="24">
                  <c:v>1.4901161415892258E-8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0-659F-4196-BD1C-68B6F2564059}"/>
            </c:ext>
          </c:extLst>
        </c:ser>
        <c:ser>
          <c:idx val="16"/>
          <c:order val="18"/>
          <c:tx>
            <c:v>A=2.5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ABSORCIÓN'!$V$88:$V$112</c:f>
              <c:numCache>
                <c:formatCode>General</c:formatCode>
                <c:ptCount val="25"/>
                <c:pt idx="0">
                  <c:v>0.2857142857142857</c:v>
                </c:pt>
                <c:pt idx="1">
                  <c:v>0.10256410256410255</c:v>
                </c:pt>
                <c:pt idx="2">
                  <c:v>3.9408866995073871E-2</c:v>
                </c:pt>
                <c:pt idx="3">
                  <c:v>1.5518913676042674E-2</c:v>
                </c:pt>
                <c:pt idx="4">
                  <c:v>6.169269327164063E-3</c:v>
                </c:pt>
                <c:pt idx="5">
                  <c:v>2.461633139736141E-3</c:v>
                </c:pt>
                <c:pt idx="6">
                  <c:v>9.8368466758374639E-4</c:v>
                </c:pt>
                <c:pt idx="7">
                  <c:v>3.9331910624378704E-4</c:v>
                </c:pt>
                <c:pt idx="8">
                  <c:v>1.5730289440398006E-4</c:v>
                </c:pt>
                <c:pt idx="9">
                  <c:v>6.2917198938591736E-5</c:v>
                </c:pt>
                <c:pt idx="10">
                  <c:v>2.516624621954875E-5</c:v>
                </c:pt>
                <c:pt idx="11">
                  <c:v>1.0066397154447738E-5</c:v>
                </c:pt>
                <c:pt idx="12">
                  <c:v>4.0265426486681142E-6</c:v>
                </c:pt>
                <c:pt idx="13">
                  <c:v>1.6106144653841101E-6</c:v>
                </c:pt>
                <c:pt idx="14">
                  <c:v>6.4424537110127894E-7</c:v>
                </c:pt>
                <c:pt idx="15">
                  <c:v>2.576980820321932E-7</c:v>
                </c:pt>
                <c:pt idx="16">
                  <c:v>1.0307922218755005E-7</c:v>
                </c:pt>
                <c:pt idx="17">
                  <c:v>4.1231687174967881E-8</c:v>
                </c:pt>
                <c:pt idx="18">
                  <c:v>1.6492674597978873E-8</c:v>
                </c:pt>
                <c:pt idx="19">
                  <c:v>6.5970697956702143E-9</c:v>
                </c:pt>
                <c:pt idx="20">
                  <c:v>2.6388279113046707E-9</c:v>
                </c:pt>
                <c:pt idx="21">
                  <c:v>1.0555311634077248E-9</c:v>
                </c:pt>
                <c:pt idx="22">
                  <c:v>4.2221246518482622E-10</c:v>
                </c:pt>
                <c:pt idx="23">
                  <c:v>1.6888498604540757E-10</c:v>
                </c:pt>
                <c:pt idx="24">
                  <c:v>6.7553994413599658E-11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1-659F-4196-BD1C-68B6F2564059}"/>
            </c:ext>
          </c:extLst>
        </c:ser>
        <c:ser>
          <c:idx val="17"/>
          <c:order val="19"/>
          <c:tx>
            <c:v>A=3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ABSORCIÓN'!$W$88:$W$112</c:f>
              <c:numCache>
                <c:formatCode>General</c:formatCode>
                <c:ptCount val="25"/>
                <c:pt idx="0">
                  <c:v>0.25</c:v>
                </c:pt>
                <c:pt idx="1">
                  <c:v>7.6923076923076927E-2</c:v>
                </c:pt>
                <c:pt idx="2">
                  <c:v>2.4999999999999988E-2</c:v>
                </c:pt>
                <c:pt idx="3">
                  <c:v>8.2644628099173521E-3</c:v>
                </c:pt>
                <c:pt idx="4">
                  <c:v>2.7472527472527457E-3</c:v>
                </c:pt>
                <c:pt idx="5">
                  <c:v>9.1491308325708986E-4</c:v>
                </c:pt>
                <c:pt idx="6">
                  <c:v>3.048780487804877E-4</c:v>
                </c:pt>
                <c:pt idx="7">
                  <c:v>1.0161568946245295E-4</c:v>
                </c:pt>
                <c:pt idx="8">
                  <c:v>3.3870749220972764E-5</c:v>
                </c:pt>
                <c:pt idx="9">
                  <c:v>1.1290122272024193E-5</c:v>
                </c:pt>
                <c:pt idx="10">
                  <c:v>3.7633599277434868E-6</c:v>
                </c:pt>
                <c:pt idx="11">
                  <c:v>1.2544517355966965E-6</c:v>
                </c:pt>
                <c:pt idx="12">
                  <c:v>4.1815040368239913E-7</c:v>
                </c:pt>
                <c:pt idx="13">
                  <c:v>1.3938344846638471E-7</c:v>
                </c:pt>
                <c:pt idx="14">
                  <c:v>4.646114733015662E-8</c:v>
                </c:pt>
                <c:pt idx="15">
                  <c:v>1.5487048870203504E-8</c:v>
                </c:pt>
                <c:pt idx="16">
                  <c:v>5.1623495967513258E-9</c:v>
                </c:pt>
                <c:pt idx="17">
                  <c:v>1.7207831959560119E-9</c:v>
                </c:pt>
                <c:pt idx="18">
                  <c:v>5.7359439832299278E-10</c:v>
                </c:pt>
                <c:pt idx="19">
                  <c:v>1.9119813273777397E-10</c:v>
                </c:pt>
                <c:pt idx="20">
                  <c:v>6.3732710908529609E-11</c:v>
                </c:pt>
                <c:pt idx="21">
                  <c:v>2.1244236969058526E-11</c:v>
                </c:pt>
                <c:pt idx="22">
                  <c:v>7.0814123229693547E-12</c:v>
                </c:pt>
                <c:pt idx="23">
                  <c:v>2.3604707743175433E-12</c:v>
                </c:pt>
                <c:pt idx="24">
                  <c:v>7.8682359143856114E-13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2-659F-4196-BD1C-68B6F2564059}"/>
            </c:ext>
          </c:extLst>
        </c:ser>
        <c:ser>
          <c:idx val="18"/>
          <c:order val="20"/>
          <c:tx>
            <c:v>A=4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ABSORCIÓN'!$X$88:$X$112</c:f>
              <c:numCache>
                <c:formatCode>General</c:formatCode>
                <c:ptCount val="25"/>
                <c:pt idx="0">
                  <c:v>0.19999999999999996</c:v>
                </c:pt>
                <c:pt idx="1">
                  <c:v>4.7619047619047596E-2</c:v>
                </c:pt>
                <c:pt idx="2">
                  <c:v>1.1764705882352936E-2</c:v>
                </c:pt>
                <c:pt idx="3">
                  <c:v>2.9325513196480917E-3</c:v>
                </c:pt>
                <c:pt idx="4">
                  <c:v>7.3260073260073195E-4</c:v>
                </c:pt>
                <c:pt idx="5">
                  <c:v>1.8311664530305783E-4</c:v>
                </c:pt>
                <c:pt idx="6">
                  <c:v>4.5777065690089204E-5</c:v>
                </c:pt>
                <c:pt idx="7">
                  <c:v>1.1444135452787203E-5</c:v>
                </c:pt>
                <c:pt idx="8">
                  <c:v>2.8610256777054532E-6</c:v>
                </c:pt>
                <c:pt idx="9">
                  <c:v>7.1525590783498347E-7</c:v>
                </c:pt>
                <c:pt idx="10">
                  <c:v>1.7881394498431318E-7</c:v>
                </c:pt>
                <c:pt idx="11">
                  <c:v>4.4703484247676704E-8</c:v>
                </c:pt>
                <c:pt idx="12">
                  <c:v>1.1175870937019081E-8</c:v>
                </c:pt>
                <c:pt idx="13">
                  <c:v>2.7939677264485137E-9</c:v>
                </c:pt>
                <c:pt idx="14">
                  <c:v>6.9849193112423735E-10</c:v>
                </c:pt>
                <c:pt idx="15">
                  <c:v>1.7462298275056613E-10</c:v>
                </c:pt>
                <c:pt idx="16">
                  <c:v>4.3655745685735707E-11</c:v>
                </c:pt>
                <c:pt idx="17">
                  <c:v>1.091393642131481E-11</c:v>
                </c:pt>
                <c:pt idx="18">
                  <c:v>2.7284841053212574E-12</c:v>
                </c:pt>
                <c:pt idx="19">
                  <c:v>6.8212102632984885E-13</c:v>
                </c:pt>
                <c:pt idx="20">
                  <c:v>1.7053025658243308E-13</c:v>
                </c:pt>
                <c:pt idx="21">
                  <c:v>4.2632564145606453E-14</c:v>
                </c:pt>
                <c:pt idx="22">
                  <c:v>1.0658141036401498E-14</c:v>
                </c:pt>
                <c:pt idx="23">
                  <c:v>2.664535259100367E-15</c:v>
                </c:pt>
                <c:pt idx="24">
                  <c:v>6.6613381477509353E-16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3-659F-4196-BD1C-68B6F2564059}"/>
            </c:ext>
          </c:extLst>
        </c:ser>
        <c:ser>
          <c:idx val="19"/>
          <c:order val="21"/>
          <c:tx>
            <c:v>A=5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ABSORCIÓN'!$Y$88:$Y$112</c:f>
              <c:numCache>
                <c:formatCode>General</c:formatCode>
                <c:ptCount val="25"/>
                <c:pt idx="0">
                  <c:v>0.16666666666666663</c:v>
                </c:pt>
                <c:pt idx="1">
                  <c:v>3.2258064516129011E-2</c:v>
                </c:pt>
                <c:pt idx="2">
                  <c:v>6.4102564102564031E-3</c:v>
                </c:pt>
                <c:pt idx="3">
                  <c:v>1.2804097311139547E-3</c:v>
                </c:pt>
                <c:pt idx="4">
                  <c:v>2.5601638504864268E-4</c:v>
                </c:pt>
                <c:pt idx="5">
                  <c:v>5.1200655368388591E-5</c:v>
                </c:pt>
                <c:pt idx="6">
                  <c:v>1.024002621446709E-5</c:v>
                </c:pt>
                <c:pt idx="7">
                  <c:v>2.0480010485765314E-6</c:v>
                </c:pt>
                <c:pt idx="8">
                  <c:v>4.096000419430435E-7</c:v>
                </c:pt>
                <c:pt idx="9">
                  <c:v>8.1920001677721383E-8</c:v>
                </c:pt>
                <c:pt idx="10">
                  <c:v>1.6384000067108829E-8</c:v>
                </c:pt>
                <c:pt idx="11">
                  <c:v>3.2768000026843381E-9</c:v>
                </c:pt>
                <c:pt idx="12">
                  <c:v>6.5536000010737145E-10</c:v>
                </c:pt>
                <c:pt idx="13">
                  <c:v>1.310720000042945E-10</c:v>
                </c:pt>
                <c:pt idx="14">
                  <c:v>2.6214400000171727E-11</c:v>
                </c:pt>
                <c:pt idx="15">
                  <c:v>5.2428800000068432E-12</c:v>
                </c:pt>
                <c:pt idx="16">
                  <c:v>1.0485760000002699E-12</c:v>
                </c:pt>
                <c:pt idx="17">
                  <c:v>2.0971520000001017E-13</c:v>
                </c:pt>
                <c:pt idx="18">
                  <c:v>4.1943040000000301E-14</c:v>
                </c:pt>
                <c:pt idx="19">
                  <c:v>8.3886079999999677E-15</c:v>
                </c:pt>
                <c:pt idx="20">
                  <c:v>1.6777215999999975E-15</c:v>
                </c:pt>
                <c:pt idx="21">
                  <c:v>3.3554431999999846E-16</c:v>
                </c:pt>
                <c:pt idx="22">
                  <c:v>6.7108863999999502E-17</c:v>
                </c:pt>
                <c:pt idx="23">
                  <c:v>1.3421772799999863E-17</c:v>
                </c:pt>
                <c:pt idx="24">
                  <c:v>2.6843545599999843E-18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4-659F-4196-BD1C-68B6F2564059}"/>
            </c:ext>
          </c:extLst>
        </c:ser>
        <c:ser>
          <c:idx val="24"/>
          <c:order val="22"/>
          <c:tx>
            <c:v>A=10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'KREMSER ABSORCIÓN'!$C$88:$C$112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ABSORCIÓN'!$Z$88:$Z$112</c:f>
              <c:numCache>
                <c:formatCode>General</c:formatCode>
                <c:ptCount val="25"/>
                <c:pt idx="0">
                  <c:v>9.0909090909090912E-2</c:v>
                </c:pt>
                <c:pt idx="1">
                  <c:v>9.0090090090090089E-3</c:v>
                </c:pt>
                <c:pt idx="2">
                  <c:v>9.0009000900090005E-4</c:v>
                </c:pt>
                <c:pt idx="3">
                  <c:v>9.0000900009000085E-5</c:v>
                </c:pt>
                <c:pt idx="4">
                  <c:v>9.0000090000090004E-6</c:v>
                </c:pt>
                <c:pt idx="5">
                  <c:v>9.0000009000000897E-7</c:v>
                </c:pt>
                <c:pt idx="6">
                  <c:v>9.0000000900000007E-8</c:v>
                </c:pt>
                <c:pt idx="7">
                  <c:v>9.0000000089999992E-9</c:v>
                </c:pt>
                <c:pt idx="8">
                  <c:v>9.0000000009000004E-10</c:v>
                </c:pt>
                <c:pt idx="9">
                  <c:v>9.0000000000899998E-11</c:v>
                </c:pt>
                <c:pt idx="10">
                  <c:v>9.0000000000090017E-12</c:v>
                </c:pt>
                <c:pt idx="11">
                  <c:v>9.0000000000008997E-13</c:v>
                </c:pt>
                <c:pt idx="12">
                  <c:v>9.0000000000000904E-14</c:v>
                </c:pt>
                <c:pt idx="13">
                  <c:v>9.000000000000009E-15</c:v>
                </c:pt>
                <c:pt idx="14">
                  <c:v>9.0000000000000003E-16</c:v>
                </c:pt>
                <c:pt idx="15">
                  <c:v>9.0000000000000008E-17</c:v>
                </c:pt>
                <c:pt idx="16">
                  <c:v>8.9999999999999999E-18</c:v>
                </c:pt>
                <c:pt idx="17">
                  <c:v>9.0000000000000003E-19</c:v>
                </c:pt>
                <c:pt idx="18">
                  <c:v>9.0000000000000003E-20</c:v>
                </c:pt>
                <c:pt idx="19">
                  <c:v>8.9999999999999994E-21</c:v>
                </c:pt>
                <c:pt idx="20">
                  <c:v>8.9999999999999997E-22</c:v>
                </c:pt>
                <c:pt idx="21">
                  <c:v>8.9999999999999995E-23</c:v>
                </c:pt>
                <c:pt idx="22">
                  <c:v>9.000000000000001E-24</c:v>
                </c:pt>
                <c:pt idx="23">
                  <c:v>9.0000000000000002E-25</c:v>
                </c:pt>
                <c:pt idx="24">
                  <c:v>8.9999999999999998E-26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5-659F-4196-BD1C-68B6F2564059}"/>
            </c:ext>
          </c:extLst>
        </c:ser>
        <c:ser>
          <c:idx val="20"/>
          <c:order val="23"/>
          <c:tx>
            <c:strRef>
              <c:f>'KREMSER ABSORCIÓN'!$O$12:$P$12</c:f>
              <c:strCache>
                <c:ptCount val="1"/>
                <c:pt idx="0">
                  <c:v>Np Rojo</c:v>
                </c:pt>
              </c:strCache>
            </c:strRef>
          </c:tx>
          <c:spPr>
            <a:ln w="47625">
              <a:solidFill>
                <a:schemeClr val="accent6">
                  <a:lumMod val="75000"/>
                  <a:alpha val="98000"/>
                </a:schemeClr>
              </a:solidFill>
            </a:ln>
          </c:spPr>
          <c:marker>
            <c:symbol val="x"/>
            <c:size val="1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AR"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ABSORCIÓN'!$P$26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'KREMSER ABSORCIÓN'!$P$23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6-659F-4196-BD1C-68B6F2564059}"/>
            </c:ext>
          </c:extLst>
        </c:ser>
        <c:ser>
          <c:idx val="21"/>
          <c:order val="24"/>
          <c:tx>
            <c:strRef>
              <c:f>'KREMSER ABSORCIÓN'!$O$31:$P$31</c:f>
              <c:strCache>
                <c:ptCount val="1"/>
                <c:pt idx="0">
                  <c:v>Caudal Rojo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1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AR"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ABSORCIÓN'!$P$35</c:f>
              <c:numCache>
                <c:formatCode>General</c:formatCode>
                <c:ptCount val="1"/>
              </c:numCache>
            </c:numRef>
          </c:xVal>
          <c:yVal>
            <c:numRef>
              <c:f>'KREMSER ABSORCIÓN'!$P$43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7-659F-4196-BD1C-68B6F2564059}"/>
            </c:ext>
          </c:extLst>
        </c:ser>
        <c:ser>
          <c:idx val="22"/>
          <c:order val="25"/>
          <c:tx>
            <c:strRef>
              <c:f>'KREMSER ABSORCIÓN'!$O$51:$P$51</c:f>
              <c:strCache>
                <c:ptCount val="1"/>
                <c:pt idx="0">
                  <c:v>Composicón Roja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1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AR"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ABSORCIÓN'!$P$54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'KREMSER ABSORCIÓN'!$P$60</c:f>
              <c:numCache>
                <c:formatCode>General</c:formatCode>
                <c:ptCount val="1"/>
                <c:pt idx="0">
                  <c:v>0.25973516573533589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8-659F-4196-BD1C-68B6F2564059}"/>
            </c:ext>
          </c:extLst>
        </c:ser>
        <c:ser>
          <c:idx val="23"/>
          <c:order val="26"/>
          <c:tx>
            <c:strRef>
              <c:f>'KREMSER ABSORCIÓN'!$O$66:$P$66</c:f>
              <c:strCache>
                <c:ptCount val="1"/>
                <c:pt idx="0">
                  <c:v>Marcador Rojo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1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AR"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ABSORCIÓN'!$P$68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'KREMSER ABSORCIÓN'!$P$69</c:f>
              <c:numCache>
                <c:formatCode>General</c:formatCode>
                <c:ptCount val="1"/>
                <c:pt idx="0">
                  <c:v>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9-659F-4196-BD1C-68B6F2564059}"/>
            </c:ext>
          </c:extLst>
        </c:ser>
        <c:ser>
          <c:idx val="26"/>
          <c:order val="27"/>
          <c:tx>
            <c:strRef>
              <c:f>'KREMSER ABSORCIÓN'!$Q$12:$R$12</c:f>
              <c:strCache>
                <c:ptCount val="1"/>
                <c:pt idx="0">
                  <c:v>Np Verde</c:v>
                </c:pt>
              </c:strCache>
            </c:strRef>
          </c:tx>
          <c:marker>
            <c:symbol val="x"/>
            <c:size val="12"/>
            <c:spPr>
              <a:solidFill>
                <a:srgbClr val="00B05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rgbClr val="00B050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ABSORCIÓN'!$R$26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'KREMSER ABSORCIÓN'!$R$23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A-659F-4196-BD1C-68B6F2564059}"/>
            </c:ext>
          </c:extLst>
        </c:ser>
        <c:ser>
          <c:idx val="27"/>
          <c:order val="28"/>
          <c:tx>
            <c:strRef>
              <c:f>'KREMSER ABSORCIÓN'!$Q$31:$R$31</c:f>
              <c:strCache>
                <c:ptCount val="1"/>
                <c:pt idx="0">
                  <c:v>Caudal Verde</c:v>
                </c:pt>
              </c:strCache>
            </c:strRef>
          </c:tx>
          <c:marker>
            <c:symbol val="triangle"/>
            <c:size val="12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rgbClr val="00B050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ABSORCIÓN'!$R$35</c:f>
              <c:numCache>
                <c:formatCode>General</c:formatCode>
                <c:ptCount val="1"/>
              </c:numCache>
            </c:numRef>
          </c:xVal>
          <c:yVal>
            <c:numRef>
              <c:f>'KREMSER ABSORCIÓN'!$R$43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B-659F-4196-BD1C-68B6F2564059}"/>
            </c:ext>
          </c:extLst>
        </c:ser>
        <c:ser>
          <c:idx val="28"/>
          <c:order val="29"/>
          <c:tx>
            <c:strRef>
              <c:f>'KREMSER ABSORCIÓN'!$Q$51:$R$51</c:f>
              <c:strCache>
                <c:ptCount val="1"/>
                <c:pt idx="0">
                  <c:v>Composición Verde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12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rgbClr val="00B050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ABSORCIÓN'!$R$54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'KREMSER ABSORCIÓN'!$R$60</c:f>
              <c:numCache>
                <c:formatCode>General</c:formatCode>
                <c:ptCount val="1"/>
                <c:pt idx="0">
                  <c:v>0.27791940147575178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C-659F-4196-BD1C-68B6F2564059}"/>
            </c:ext>
          </c:extLst>
        </c:ser>
        <c:ser>
          <c:idx val="29"/>
          <c:order val="30"/>
          <c:tx>
            <c:strRef>
              <c:f>'KREMSER ABSORCIÓN'!$Q$66:$R$66</c:f>
              <c:strCache>
                <c:ptCount val="1"/>
                <c:pt idx="0">
                  <c:v>Marcador Verde</c:v>
                </c:pt>
              </c:strCache>
            </c:strRef>
          </c:tx>
          <c:spPr>
            <a:ln>
              <a:solidFill>
                <a:srgbClr val="00B050">
                  <a:alpha val="96000"/>
                </a:srgbClr>
              </a:solidFill>
            </a:ln>
          </c:spPr>
          <c:marker>
            <c:symbol val="diamond"/>
            <c:size val="12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rgbClr val="00B050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ABSORCIÓN'!$R$68</c:f>
              <c:numCache>
                <c:formatCode>General</c:formatCode>
                <c:ptCount val="1"/>
                <c:pt idx="0">
                  <c:v>7</c:v>
                </c:pt>
              </c:numCache>
            </c:numRef>
          </c:xVal>
          <c:yVal>
            <c:numRef>
              <c:f>'KREMSER ABSORCIÓN'!$R$69</c:f>
              <c:numCache>
                <c:formatCode>General</c:formatCode>
                <c:ptCount val="1"/>
                <c:pt idx="0">
                  <c:v>0.5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D-659F-4196-BD1C-68B6F2564059}"/>
            </c:ext>
          </c:extLst>
        </c:ser>
        <c:ser>
          <c:idx val="30"/>
          <c:order val="31"/>
          <c:tx>
            <c:strRef>
              <c:f>'KREMSER ABSORCIÓN'!$S$12:$T$12</c:f>
              <c:strCache>
                <c:ptCount val="1"/>
                <c:pt idx="0">
                  <c:v>Np Azul</c:v>
                </c:pt>
              </c:strCache>
            </c:strRef>
          </c:tx>
          <c:marker>
            <c:symbol val="x"/>
            <c:size val="12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ABSORCIÓN'!$T$26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'KREMSER ABSORCIÓN'!$T$23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E-659F-4196-BD1C-68B6F2564059}"/>
            </c:ext>
          </c:extLst>
        </c:ser>
        <c:ser>
          <c:idx val="31"/>
          <c:order val="32"/>
          <c:tx>
            <c:strRef>
              <c:f>'KREMSER ABSORCIÓN'!$S$31:$T$31</c:f>
              <c:strCache>
                <c:ptCount val="1"/>
                <c:pt idx="0">
                  <c:v>Caudal Azul</c:v>
                </c:pt>
              </c:strCache>
            </c:strRef>
          </c:tx>
          <c:marker>
            <c:symbol val="triangle"/>
            <c:size val="12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ABSORCIÓN'!$T$35</c:f>
              <c:numCache>
                <c:formatCode>General</c:formatCode>
                <c:ptCount val="1"/>
              </c:numCache>
            </c:numRef>
          </c:xVal>
          <c:yVal>
            <c:numRef>
              <c:f>'KREMSER ABSORCIÓN'!$T$43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F-659F-4196-BD1C-68B6F2564059}"/>
            </c:ext>
          </c:extLst>
        </c:ser>
        <c:ser>
          <c:idx val="32"/>
          <c:order val="33"/>
          <c:tx>
            <c:strRef>
              <c:f>'KREMSER ABSORCIÓN'!$S$51:$T$51</c:f>
              <c:strCache>
                <c:ptCount val="1"/>
                <c:pt idx="0">
                  <c:v>Composicón Azul</c:v>
                </c:pt>
              </c:strCache>
            </c:strRef>
          </c:tx>
          <c:marker>
            <c:symbol val="circle"/>
            <c:size val="12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ABSORCIÓN'!$T$54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'KREMSER ABSORCIÓN'!$T$60</c:f>
              <c:numCache>
                <c:formatCode>General</c:formatCode>
                <c:ptCount val="1"/>
                <c:pt idx="0">
                  <c:v>0.20029202428612006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0-659F-4196-BD1C-68B6F2564059}"/>
            </c:ext>
          </c:extLst>
        </c:ser>
        <c:ser>
          <c:idx val="33"/>
          <c:order val="34"/>
          <c:tx>
            <c:strRef>
              <c:f>'KREMSER ABSORCIÓN'!$S$66:$T$66</c:f>
              <c:strCache>
                <c:ptCount val="1"/>
                <c:pt idx="0">
                  <c:v>Marcador Azul</c:v>
                </c:pt>
              </c:strCache>
            </c:strRef>
          </c:tx>
          <c:marker>
            <c:symbol val="diamond"/>
            <c:size val="12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ABSORCIÓN'!$T$68</c:f>
              <c:numCache>
                <c:formatCode>General</c:formatCode>
                <c:ptCount val="1"/>
                <c:pt idx="0">
                  <c:v>3</c:v>
                </c:pt>
              </c:numCache>
            </c:numRef>
          </c:xVal>
          <c:yVal>
            <c:numRef>
              <c:f>'KREMSER ABSORCIÓN'!$T$69</c:f>
              <c:numCache>
                <c:formatCode>General</c:formatCode>
                <c:ptCount val="1"/>
                <c:pt idx="0">
                  <c:v>0.5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1-659F-4196-BD1C-68B6F2564059}"/>
            </c:ext>
          </c:extLst>
        </c:ser>
        <c:ser>
          <c:idx val="90"/>
          <c:order val="35"/>
          <c:tx>
            <c:strRef>
              <c:f>'KREMSER ABSORCIÓN'!$U$12:$V$12</c:f>
              <c:strCache>
                <c:ptCount val="1"/>
                <c:pt idx="0">
                  <c:v>Np Violeta</c:v>
                </c:pt>
              </c:strCache>
            </c:strRef>
          </c:tx>
          <c:marker>
            <c:symbol val="square"/>
            <c:size val="12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4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ABSORCIÓN'!$V$26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'KREMSER ABSORCIÓN'!$V$23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2-659F-4196-BD1C-68B6F2564059}"/>
            </c:ext>
          </c:extLst>
        </c:ser>
        <c:ser>
          <c:idx val="91"/>
          <c:order val="36"/>
          <c:tx>
            <c:strRef>
              <c:f>'KREMSER ABSORCIÓN'!$U$31:$V$31</c:f>
              <c:strCache>
                <c:ptCount val="1"/>
                <c:pt idx="0">
                  <c:v>Caudal Violeta</c:v>
                </c:pt>
              </c:strCache>
            </c:strRef>
          </c:tx>
          <c:marker>
            <c:symbol val="triangle"/>
            <c:size val="12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4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ABSORCIÓN'!$V$35</c:f>
              <c:numCache>
                <c:formatCode>General</c:formatCode>
                <c:ptCount val="1"/>
              </c:numCache>
            </c:numRef>
          </c:xVal>
          <c:yVal>
            <c:numRef>
              <c:f>'KREMSER ABSORCIÓN'!$V$43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3-659F-4196-BD1C-68B6F2564059}"/>
            </c:ext>
          </c:extLst>
        </c:ser>
        <c:ser>
          <c:idx val="92"/>
          <c:order val="37"/>
          <c:tx>
            <c:strRef>
              <c:f>'KREMSER ABSORCIÓN'!$U$51:$V$51</c:f>
              <c:strCache>
                <c:ptCount val="1"/>
                <c:pt idx="0">
                  <c:v>Composición Violeta</c:v>
                </c:pt>
              </c:strCache>
            </c:strRef>
          </c:tx>
          <c:marker>
            <c:symbol val="circle"/>
            <c:size val="12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4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ABSORCIÓN'!$V$54</c:f>
              <c:numCache>
                <c:formatCode>General</c:formatCode>
                <c:ptCount val="1"/>
              </c:numCache>
            </c:numRef>
          </c:xVal>
          <c:yVal>
            <c:numRef>
              <c:f>'KREMSER ABSORCIÓN'!$V$60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4-659F-4196-BD1C-68B6F2564059}"/>
            </c:ext>
          </c:extLst>
        </c:ser>
        <c:ser>
          <c:idx val="93"/>
          <c:order val="38"/>
          <c:tx>
            <c:strRef>
              <c:f>'KREMSER ABSORCIÓN'!$U$66:$V$66</c:f>
              <c:strCache>
                <c:ptCount val="1"/>
                <c:pt idx="0">
                  <c:v>Marcador Violeta</c:v>
                </c:pt>
              </c:strCache>
            </c:strRef>
          </c:tx>
          <c:marker>
            <c:symbol val="diamond"/>
            <c:size val="12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4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ABSORCIÓN'!$V$68</c:f>
              <c:numCache>
                <c:formatCode>General</c:formatCode>
                <c:ptCount val="1"/>
                <c:pt idx="0">
                  <c:v>7</c:v>
                </c:pt>
              </c:numCache>
            </c:numRef>
          </c:xVal>
          <c:yVal>
            <c:numRef>
              <c:f>'KREMSER ABSORCIÓN'!$V$69</c:f>
              <c:numCache>
                <c:formatCode>General</c:formatCode>
                <c:ptCount val="1"/>
                <c:pt idx="0">
                  <c:v>0.2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5-659F-4196-BD1C-68B6F2564059}"/>
            </c:ext>
          </c:extLst>
        </c:ser>
        <c:ser>
          <c:idx val="94"/>
          <c:order val="39"/>
          <c:tx>
            <c:strRef>
              <c:f>'KREMSER ABSORCIÓN'!$W$12:$X$12</c:f>
              <c:strCache>
                <c:ptCount val="1"/>
                <c:pt idx="0">
                  <c:v>Np Naranja</c:v>
                </c:pt>
              </c:strCache>
            </c:strRef>
          </c:tx>
          <c:marker>
            <c:symbol val="square"/>
            <c:size val="12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6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ABSORCIÓN'!$X$26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'KREMSER ABSORCIÓN'!$X$23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6-659F-4196-BD1C-68B6F2564059}"/>
            </c:ext>
          </c:extLst>
        </c:ser>
        <c:ser>
          <c:idx val="95"/>
          <c:order val="40"/>
          <c:tx>
            <c:strRef>
              <c:f>'KREMSER ABSORCIÓN'!$W$31:$X$31</c:f>
              <c:strCache>
                <c:ptCount val="1"/>
                <c:pt idx="0">
                  <c:v>Caudal Naranja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triangle"/>
            <c:size val="12"/>
            <c:spPr>
              <a:solidFill>
                <a:schemeClr val="accent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6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ABSORCIÓN'!$X$35</c:f>
              <c:numCache>
                <c:formatCode>General</c:formatCode>
                <c:ptCount val="1"/>
              </c:numCache>
            </c:numRef>
          </c:xVal>
          <c:yVal>
            <c:numRef>
              <c:f>'KREMSER ABSORCIÓN'!$X$43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7-659F-4196-BD1C-68B6F2564059}"/>
            </c:ext>
          </c:extLst>
        </c:ser>
        <c:ser>
          <c:idx val="96"/>
          <c:order val="41"/>
          <c:tx>
            <c:strRef>
              <c:f>'KREMSER ABSORCIÓN'!$W$51:$X$51</c:f>
              <c:strCache>
                <c:ptCount val="1"/>
                <c:pt idx="0">
                  <c:v>Composición Naranja</c:v>
                </c:pt>
              </c:strCache>
            </c:strRef>
          </c:tx>
          <c:marker>
            <c:symbol val="circle"/>
            <c:size val="11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6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ABSORCIÓN'!$X$54</c:f>
              <c:numCache>
                <c:formatCode>General</c:formatCode>
                <c:ptCount val="1"/>
              </c:numCache>
            </c:numRef>
          </c:xVal>
          <c:yVal>
            <c:numRef>
              <c:f>'KREMSER ABSORCIÓN'!$X$60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8-659F-4196-BD1C-68B6F2564059}"/>
            </c:ext>
          </c:extLst>
        </c:ser>
        <c:ser>
          <c:idx val="97"/>
          <c:order val="42"/>
          <c:tx>
            <c:strRef>
              <c:f>'KREMSER ABSORCIÓN'!$W$66:$X$66</c:f>
              <c:strCache>
                <c:ptCount val="1"/>
                <c:pt idx="0">
                  <c:v>Marcador Naranja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12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6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ABSORCIÓN'!$X$68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'KREMSER ABSORCIÓN'!$X$69</c:f>
              <c:numCache>
                <c:formatCode>General</c:formatCode>
                <c:ptCount val="1"/>
                <c:pt idx="0">
                  <c:v>2E-3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9-659F-4196-BD1C-68B6F2564059}"/>
            </c:ext>
          </c:extLst>
        </c:ser>
        <c:ser>
          <c:idx val="34"/>
          <c:order val="43"/>
          <c:tx>
            <c:v>Np=2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ABSORCIÓN'!$C$119:$C$120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'KREMSER ABSORCIÓN'!$D$119:$D$120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A-659F-4196-BD1C-68B6F2564059}"/>
            </c:ext>
          </c:extLst>
        </c:ser>
        <c:ser>
          <c:idx val="35"/>
          <c:order val="44"/>
          <c:tx>
            <c:v>Np=3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ABSORCIÓN'!$C$121:$C$122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'KREMSER ABSORCIÓN'!$D$121:$D$122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B-659F-4196-BD1C-68B6F2564059}"/>
            </c:ext>
          </c:extLst>
        </c:ser>
        <c:ser>
          <c:idx val="36"/>
          <c:order val="45"/>
          <c:tx>
            <c:v>Np=4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ABSORCIÓN'!$C$123:$C$124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'KREMSER ABSORCIÓN'!$D$123:$D$124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C-659F-4196-BD1C-68B6F2564059}"/>
            </c:ext>
          </c:extLst>
        </c:ser>
        <c:ser>
          <c:idx val="37"/>
          <c:order val="46"/>
          <c:tx>
            <c:v>Np=5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ABSORCIÓN'!$C$125:$C$126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'KREMSER ABSORCIÓN'!$D$125:$D$126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D-659F-4196-BD1C-68B6F2564059}"/>
            </c:ext>
          </c:extLst>
        </c:ser>
        <c:ser>
          <c:idx val="38"/>
          <c:order val="47"/>
          <c:tx>
            <c:v>Np=6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ABSORCIÓN'!$C$127:$C$128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xVal>
          <c:yVal>
            <c:numRef>
              <c:f>'KREMSER ABSORCIÓN'!$D$127:$D$128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59F-4196-BD1C-68B6F2564059}"/>
            </c:ext>
          </c:extLst>
        </c:ser>
        <c:ser>
          <c:idx val="39"/>
          <c:order val="48"/>
          <c:tx>
            <c:v>Np=7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ABSORCIÓN'!$C$129:$C$130</c:f>
              <c:numCache>
                <c:formatCode>General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xVal>
          <c:yVal>
            <c:numRef>
              <c:f>'KREMSER ABSORCIÓN'!$D$129:$D$130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F-659F-4196-BD1C-68B6F2564059}"/>
            </c:ext>
          </c:extLst>
        </c:ser>
        <c:ser>
          <c:idx val="40"/>
          <c:order val="49"/>
          <c:tx>
            <c:v>Np=8</c:v>
          </c:tx>
          <c:spPr>
            <a:ln w="22225"/>
          </c:spPr>
          <c:marker>
            <c:symbol val="none"/>
          </c:marker>
          <c:dPt>
            <c:idx val="1"/>
            <c:bubble3D val="0"/>
            <c:spPr>
              <a:ln w="22225">
                <a:solidFill>
                  <a:schemeClr val="bg1">
                    <a:lumMod val="75000"/>
                  </a:schemeClr>
                </a:solidFill>
                <a:prstDash val="sysDot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659F-4196-BD1C-68B6F25640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ABSORCIÓN'!$C$131:$C$132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xVal>
          <c:yVal>
            <c:numRef>
              <c:f>'KREMSER ABSORCIÓN'!$D$131:$D$132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2-659F-4196-BD1C-68B6F2564059}"/>
            </c:ext>
          </c:extLst>
        </c:ser>
        <c:ser>
          <c:idx val="41"/>
          <c:order val="50"/>
          <c:tx>
            <c:v>Np=9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'KREMSER ABSORCIÓN'!$C$133:$C$134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xVal>
          <c:yVal>
            <c:numRef>
              <c:f>'KREMSER ABSORCIÓN'!$D$133:$D$134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3-659F-4196-BD1C-68B6F2564059}"/>
            </c:ext>
          </c:extLst>
        </c:ser>
        <c:ser>
          <c:idx val="42"/>
          <c:order val="51"/>
          <c:tx>
            <c:v>Np=10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ABSORCIÓN'!$C$135:$C$136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'KREMSER ABSORCIÓN'!$D$135:$D$136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4-659F-4196-BD1C-68B6F2564059}"/>
            </c:ext>
          </c:extLst>
        </c:ser>
        <c:ser>
          <c:idx val="43"/>
          <c:order val="52"/>
          <c:tx>
            <c:v>Np=11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'KREMSER ABSORCIÓN'!$C$137:$C$138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xVal>
          <c:yVal>
            <c:numRef>
              <c:f>'KREMSER ABSORCIÓN'!$D$137:$D$138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5-659F-4196-BD1C-68B6F2564059}"/>
            </c:ext>
          </c:extLst>
        </c:ser>
        <c:ser>
          <c:idx val="44"/>
          <c:order val="53"/>
          <c:tx>
            <c:v>Np=12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ABSORCIÓN'!$C$139:$C$140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xVal>
          <c:yVal>
            <c:numRef>
              <c:f>'KREMSER ABSORCIÓN'!$D$139:$D$140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6-659F-4196-BD1C-68B6F2564059}"/>
            </c:ext>
          </c:extLst>
        </c:ser>
        <c:ser>
          <c:idx val="45"/>
          <c:order val="54"/>
          <c:tx>
            <c:v>Np=13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'KREMSER ABSORCIÓN'!$C$141:$C$142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'KREMSER ABSORCIÓN'!$D$141:$D$142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7-659F-4196-BD1C-68B6F2564059}"/>
            </c:ext>
          </c:extLst>
        </c:ser>
        <c:ser>
          <c:idx val="46"/>
          <c:order val="55"/>
          <c:tx>
            <c:v>Np=14</c:v>
          </c:tx>
          <c:spPr>
            <a:ln w="22225"/>
          </c:spPr>
          <c:marker>
            <c:symbol val="none"/>
          </c:marker>
          <c:dPt>
            <c:idx val="1"/>
            <c:bubble3D val="0"/>
            <c:spPr>
              <a:ln w="22225">
                <a:solidFill>
                  <a:schemeClr val="bg1">
                    <a:lumMod val="75000"/>
                  </a:schemeClr>
                </a:solidFill>
                <a:prstDash val="sysDot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659F-4196-BD1C-68B6F2564059}"/>
              </c:ext>
            </c:extLst>
          </c:dPt>
          <c:xVal>
            <c:numRef>
              <c:f>'KREMSER ABSORCIÓN'!$C$143:$C$144</c:f>
              <c:numCache>
                <c:formatCode>General</c:formatCode>
                <c:ptCount val="2"/>
                <c:pt idx="0">
                  <c:v>14</c:v>
                </c:pt>
                <c:pt idx="1">
                  <c:v>14</c:v>
                </c:pt>
              </c:numCache>
            </c:numRef>
          </c:xVal>
          <c:yVal>
            <c:numRef>
              <c:f>'KREMSER ABSORCIÓN'!$D$143:$D$144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A-659F-4196-BD1C-68B6F2564059}"/>
            </c:ext>
          </c:extLst>
        </c:ser>
        <c:ser>
          <c:idx val="47"/>
          <c:order val="56"/>
          <c:tx>
            <c:v>Np=15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ABSORCIÓN'!$C$145:$C$146</c:f>
              <c:numCache>
                <c:formatCode>General</c:formatCode>
                <c:ptCount val="2"/>
                <c:pt idx="0">
                  <c:v>15</c:v>
                </c:pt>
                <c:pt idx="1">
                  <c:v>15</c:v>
                </c:pt>
              </c:numCache>
            </c:numRef>
          </c:xVal>
          <c:yVal>
            <c:numRef>
              <c:f>'KREMSER ABSORCIÓN'!$D$145:$D$146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B-659F-4196-BD1C-68B6F2564059}"/>
            </c:ext>
          </c:extLst>
        </c:ser>
        <c:ser>
          <c:idx val="48"/>
          <c:order val="57"/>
          <c:tx>
            <c:v>Np=16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'KREMSER ABSORCIÓN'!$C$147:$C$148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'KREMSER ABSORCIÓN'!$D$147:$D$148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C-659F-4196-BD1C-68B6F2564059}"/>
            </c:ext>
          </c:extLst>
        </c:ser>
        <c:ser>
          <c:idx val="49"/>
          <c:order val="58"/>
          <c:tx>
            <c:v>Np=17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'KREMSER ABSORCIÓN'!$C$149:$C$150</c:f>
              <c:numCache>
                <c:formatCode>General</c:formatCode>
                <c:ptCount val="2"/>
                <c:pt idx="0">
                  <c:v>17</c:v>
                </c:pt>
                <c:pt idx="1">
                  <c:v>17</c:v>
                </c:pt>
              </c:numCache>
            </c:numRef>
          </c:xVal>
          <c:yVal>
            <c:numRef>
              <c:f>'KREMSER ABSORCIÓN'!$D$149:$D$150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D-659F-4196-BD1C-68B6F2564059}"/>
            </c:ext>
          </c:extLst>
        </c:ser>
        <c:ser>
          <c:idx val="50"/>
          <c:order val="59"/>
          <c:tx>
            <c:v>Np=18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'KREMSER ABSORCIÓN'!$C$151:$C$152</c:f>
              <c:numCache>
                <c:formatCode>General</c:formatCode>
                <c:ptCount val="2"/>
                <c:pt idx="0">
                  <c:v>18</c:v>
                </c:pt>
                <c:pt idx="1">
                  <c:v>18</c:v>
                </c:pt>
              </c:numCache>
            </c:numRef>
          </c:xVal>
          <c:yVal>
            <c:numRef>
              <c:f>'KREMSER ABSORCIÓN'!$D$151:$D$152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E-659F-4196-BD1C-68B6F2564059}"/>
            </c:ext>
          </c:extLst>
        </c:ser>
        <c:ser>
          <c:idx val="51"/>
          <c:order val="60"/>
          <c:tx>
            <c:v>Np=19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'KREMSER ABSORCIÓN'!$C$153:$C$154</c:f>
              <c:numCache>
                <c:formatCode>General</c:formatCode>
                <c:ptCount val="2"/>
                <c:pt idx="0">
                  <c:v>19</c:v>
                </c:pt>
                <c:pt idx="1">
                  <c:v>19</c:v>
                </c:pt>
              </c:numCache>
            </c:numRef>
          </c:xVal>
          <c:yVal>
            <c:numRef>
              <c:f>'KREMSER ABSORCIÓN'!$D$153:$D$154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F-659F-4196-BD1C-68B6F2564059}"/>
            </c:ext>
          </c:extLst>
        </c:ser>
        <c:ser>
          <c:idx val="52"/>
          <c:order val="61"/>
          <c:tx>
            <c:v>Np=20</c:v>
          </c:tx>
          <c:spPr>
            <a:ln w="22225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dPt>
            <c:idx val="1"/>
            <c:bubble3D val="0"/>
            <c:spPr>
              <a:ln w="22225">
                <a:solidFill>
                  <a:schemeClr val="bg1">
                    <a:lumMod val="75000"/>
                  </a:schemeClr>
                </a:solidFill>
                <a:prstDash val="sysDot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659F-4196-BD1C-68B6F25640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ABSORCIÓN'!$C$155:$C$156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xVal>
          <c:yVal>
            <c:numRef>
              <c:f>'KREMSER ABSORCIÓN'!$D$155:$D$156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2-659F-4196-BD1C-68B6F2564059}"/>
            </c:ext>
          </c:extLst>
        </c:ser>
        <c:ser>
          <c:idx val="53"/>
          <c:order val="62"/>
          <c:tx>
            <c:v>Np=21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'KREMSER ABSORCIÓN'!$C$157:$C$158</c:f>
              <c:numCache>
                <c:formatCode>General</c:formatCode>
                <c:ptCount val="2"/>
                <c:pt idx="0">
                  <c:v>21</c:v>
                </c:pt>
                <c:pt idx="1">
                  <c:v>21</c:v>
                </c:pt>
              </c:numCache>
            </c:numRef>
          </c:xVal>
          <c:yVal>
            <c:numRef>
              <c:f>'KREMSER ABSORCIÓN'!$D$157:$D$158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3-659F-4196-BD1C-68B6F2564059}"/>
            </c:ext>
          </c:extLst>
        </c:ser>
        <c:ser>
          <c:idx val="54"/>
          <c:order val="63"/>
          <c:tx>
            <c:v>Np=22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'KREMSER ABSORCIÓN'!$C$159:$C$160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'KREMSER ABSORCIÓN'!$D$159:$D$160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4-659F-4196-BD1C-68B6F2564059}"/>
            </c:ext>
          </c:extLst>
        </c:ser>
        <c:ser>
          <c:idx val="55"/>
          <c:order val="64"/>
          <c:tx>
            <c:v>Np=23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'KREMSER ABSORCIÓN'!$C$161:$C$162</c:f>
              <c:numCache>
                <c:formatCode>General</c:formatCode>
                <c:ptCount val="2"/>
                <c:pt idx="0">
                  <c:v>23</c:v>
                </c:pt>
                <c:pt idx="1">
                  <c:v>23</c:v>
                </c:pt>
              </c:numCache>
            </c:numRef>
          </c:xVal>
          <c:yVal>
            <c:numRef>
              <c:f>'KREMSER ABSORCIÓN'!$D$161:$D$162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5-659F-4196-BD1C-68B6F2564059}"/>
            </c:ext>
          </c:extLst>
        </c:ser>
        <c:ser>
          <c:idx val="56"/>
          <c:order val="65"/>
          <c:tx>
            <c:v>Np=24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'KREMSER ABSORCIÓN'!$C$163:$C$164</c:f>
              <c:numCache>
                <c:formatCode>General</c:formatCode>
                <c:ptCount val="2"/>
                <c:pt idx="0">
                  <c:v>24</c:v>
                </c:pt>
                <c:pt idx="1">
                  <c:v>24</c:v>
                </c:pt>
              </c:numCache>
            </c:numRef>
          </c:xVal>
          <c:yVal>
            <c:numRef>
              <c:f>'KREMSER ABSORCIÓN'!$D$163:$D$164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6-659F-4196-BD1C-68B6F2564059}"/>
            </c:ext>
          </c:extLst>
        </c:ser>
        <c:ser>
          <c:idx val="57"/>
          <c:order val="66"/>
          <c:tx>
            <c:v>Np=25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ABSORCIÓN'!$C$165:$C$166</c:f>
              <c:numCache>
                <c:formatCode>General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xVal>
          <c:yVal>
            <c:numRef>
              <c:f>'KREMSER ABSORCIÓN'!$D$165:$D$166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7-659F-4196-BD1C-68B6F2564059}"/>
            </c:ext>
          </c:extLst>
        </c:ser>
        <c:ser>
          <c:idx val="58"/>
          <c:order val="67"/>
          <c:tx>
            <c:v>"Y"=0.0002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ABSORCIÓN'!$G$117:$G$118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ABSORCIÓN'!$F$117:$F$118</c:f>
              <c:numCache>
                <c:formatCode>General</c:formatCode>
                <c:ptCount val="2"/>
                <c:pt idx="0">
                  <c:v>2.0000000000000001E-4</c:v>
                </c:pt>
                <c:pt idx="1">
                  <c:v>2.0000000000000001E-4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8-659F-4196-BD1C-68B6F2564059}"/>
            </c:ext>
          </c:extLst>
        </c:ser>
        <c:ser>
          <c:idx val="59"/>
          <c:order val="68"/>
          <c:tx>
            <c:v>"Y"=0.0003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ABSORCIÓN'!$G$119:$G$120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ABSORCIÓN'!$F$119:$F$120</c:f>
              <c:numCache>
                <c:formatCode>General</c:formatCode>
                <c:ptCount val="2"/>
                <c:pt idx="0">
                  <c:v>3.0000000000000003E-4</c:v>
                </c:pt>
                <c:pt idx="1">
                  <c:v>3.0000000000000003E-4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9-659F-4196-BD1C-68B6F2564059}"/>
            </c:ext>
          </c:extLst>
        </c:ser>
        <c:ser>
          <c:idx val="60"/>
          <c:order val="69"/>
          <c:tx>
            <c:v>"Y"=0.0004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ABSORCIÓN'!$G$121:$G$122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ABSORCIÓN'!$F$121:$F$122</c:f>
              <c:numCache>
                <c:formatCode>General</c:formatCode>
                <c:ptCount val="2"/>
                <c:pt idx="0">
                  <c:v>4.0000000000000002E-4</c:v>
                </c:pt>
                <c:pt idx="1">
                  <c:v>4.0000000000000002E-4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A-659F-4196-BD1C-68B6F2564059}"/>
            </c:ext>
          </c:extLst>
        </c:ser>
        <c:ser>
          <c:idx val="61"/>
          <c:order val="70"/>
          <c:tx>
            <c:v>"Y"=0.0005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ABSORCIÓN'!$G$123:$G$124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ABSORCIÓN'!$F$123:$F$124</c:f>
              <c:numCache>
                <c:formatCode>General</c:formatCode>
                <c:ptCount val="2"/>
                <c:pt idx="0">
                  <c:v>5.0000000000000001E-4</c:v>
                </c:pt>
                <c:pt idx="1">
                  <c:v>5.0000000000000001E-4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B-659F-4196-BD1C-68B6F2564059}"/>
            </c:ext>
          </c:extLst>
        </c:ser>
        <c:ser>
          <c:idx val="62"/>
          <c:order val="71"/>
          <c:tx>
            <c:v>"Y"=0.0006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ABSORCIÓN'!$G$125:$G$126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ABSORCIÓN'!$F$125:$F$126</c:f>
              <c:numCache>
                <c:formatCode>General</c:formatCode>
                <c:ptCount val="2"/>
                <c:pt idx="0">
                  <c:v>6.0000000000000006E-4</c:v>
                </c:pt>
                <c:pt idx="1">
                  <c:v>6.0000000000000006E-4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C-659F-4196-BD1C-68B6F2564059}"/>
            </c:ext>
          </c:extLst>
        </c:ser>
        <c:ser>
          <c:idx val="63"/>
          <c:order val="72"/>
          <c:tx>
            <c:v>"Y"=0.0007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ABSORCIÓN'!$G$127:$G$128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ABSORCIÓN'!$F$127:$F$128</c:f>
              <c:numCache>
                <c:formatCode>General</c:formatCode>
                <c:ptCount val="2"/>
                <c:pt idx="0">
                  <c:v>7.000000000000001E-4</c:v>
                </c:pt>
                <c:pt idx="1">
                  <c:v>7.000000000000001E-4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D-659F-4196-BD1C-68B6F2564059}"/>
            </c:ext>
          </c:extLst>
        </c:ser>
        <c:ser>
          <c:idx val="64"/>
          <c:order val="73"/>
          <c:tx>
            <c:v>"Y"=0.0008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ABSORCIÓN'!$G$129:$G$130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ABSORCIÓN'!$F$129:$F$130</c:f>
              <c:numCache>
                <c:formatCode>General</c:formatCode>
                <c:ptCount val="2"/>
                <c:pt idx="0">
                  <c:v>8.0000000000000015E-4</c:v>
                </c:pt>
                <c:pt idx="1">
                  <c:v>8.0000000000000015E-4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E-659F-4196-BD1C-68B6F2564059}"/>
            </c:ext>
          </c:extLst>
        </c:ser>
        <c:ser>
          <c:idx val="65"/>
          <c:order val="74"/>
          <c:tx>
            <c:v>"Y"=0.0009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ABSORCIÓN'!$G$131:$G$132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ABSORCIÓN'!$F$131:$F$132</c:f>
              <c:numCache>
                <c:formatCode>General</c:formatCode>
                <c:ptCount val="2"/>
                <c:pt idx="0">
                  <c:v>9.0000000000000019E-4</c:v>
                </c:pt>
                <c:pt idx="1">
                  <c:v>9.0000000000000019E-4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4F-659F-4196-BD1C-68B6F2564059}"/>
            </c:ext>
          </c:extLst>
        </c:ser>
        <c:ser>
          <c:idx val="66"/>
          <c:order val="75"/>
          <c:tx>
            <c:v>"Y"=0.002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ABSORCIÓN'!$G$136:$G$137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ABSORCIÓN'!$F$136:$F$137</c:f>
              <c:numCache>
                <c:formatCode>General</c:formatCode>
                <c:ptCount val="2"/>
                <c:pt idx="0">
                  <c:v>2E-3</c:v>
                </c:pt>
                <c:pt idx="1">
                  <c:v>2E-3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0-659F-4196-BD1C-68B6F2564059}"/>
            </c:ext>
          </c:extLst>
        </c:ser>
        <c:ser>
          <c:idx val="67"/>
          <c:order val="76"/>
          <c:tx>
            <c:v>"Y"=0.003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ABSORCIÓN'!$G$138:$G$139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ABSORCIÓN'!$F$138:$F$139</c:f>
              <c:numCache>
                <c:formatCode>General</c:formatCode>
                <c:ptCount val="2"/>
                <c:pt idx="0">
                  <c:v>3.0000000000000001E-3</c:v>
                </c:pt>
                <c:pt idx="1">
                  <c:v>3.0000000000000001E-3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1-659F-4196-BD1C-68B6F2564059}"/>
            </c:ext>
          </c:extLst>
        </c:ser>
        <c:ser>
          <c:idx val="68"/>
          <c:order val="77"/>
          <c:tx>
            <c:v>"Y"=0.004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ABSORCIÓN'!$G$140:$G$141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ABSORCIÓN'!$F$140:$F$141</c:f>
              <c:numCache>
                <c:formatCode>General</c:formatCode>
                <c:ptCount val="2"/>
                <c:pt idx="0">
                  <c:v>4.0000000000000001E-3</c:v>
                </c:pt>
                <c:pt idx="1">
                  <c:v>4.0000000000000001E-3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2-659F-4196-BD1C-68B6F2564059}"/>
            </c:ext>
          </c:extLst>
        </c:ser>
        <c:ser>
          <c:idx val="89"/>
          <c:order val="78"/>
          <c:tx>
            <c:v>"Y"=0.005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ABSORCIÓN'!$G$142:$G$143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ABSORCIÓN'!$F$142:$F$143</c:f>
              <c:numCache>
                <c:formatCode>General</c:formatCode>
                <c:ptCount val="2"/>
                <c:pt idx="0">
                  <c:v>5.0000000000000001E-3</c:v>
                </c:pt>
                <c:pt idx="1">
                  <c:v>5.0000000000000001E-3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3-659F-4196-BD1C-68B6F2564059}"/>
            </c:ext>
          </c:extLst>
        </c:ser>
        <c:ser>
          <c:idx val="69"/>
          <c:order val="79"/>
          <c:tx>
            <c:v>"Y"=0.006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ABSORCIÓN'!$G$144:$G$145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ABSORCIÓN'!$F$144:$F$145</c:f>
              <c:numCache>
                <c:formatCode>General</c:formatCode>
                <c:ptCount val="2"/>
                <c:pt idx="0">
                  <c:v>6.0000000000000001E-3</c:v>
                </c:pt>
                <c:pt idx="1">
                  <c:v>6.0000000000000001E-3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4-659F-4196-BD1C-68B6F2564059}"/>
            </c:ext>
          </c:extLst>
        </c:ser>
        <c:ser>
          <c:idx val="70"/>
          <c:order val="80"/>
          <c:tx>
            <c:v>"Y"=0.007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ABSORCIÓN'!$G$146:$G$147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ABSORCIÓN'!$F$146:$F$147</c:f>
              <c:numCache>
                <c:formatCode>General</c:formatCode>
                <c:ptCount val="2"/>
                <c:pt idx="0">
                  <c:v>7.0000000000000001E-3</c:v>
                </c:pt>
                <c:pt idx="1">
                  <c:v>7.0000000000000001E-3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5-659F-4196-BD1C-68B6F2564059}"/>
            </c:ext>
          </c:extLst>
        </c:ser>
        <c:ser>
          <c:idx val="71"/>
          <c:order val="81"/>
          <c:tx>
            <c:v>"Y"=0.008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ABSORCIÓN'!$G$148:$G$149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ABSORCIÓN'!$F$148:$F$149</c:f>
              <c:numCache>
                <c:formatCode>General</c:formatCode>
                <c:ptCount val="2"/>
                <c:pt idx="0">
                  <c:v>8.0000000000000002E-3</c:v>
                </c:pt>
                <c:pt idx="1">
                  <c:v>8.0000000000000002E-3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6-659F-4196-BD1C-68B6F2564059}"/>
            </c:ext>
          </c:extLst>
        </c:ser>
        <c:ser>
          <c:idx val="72"/>
          <c:order val="82"/>
          <c:tx>
            <c:v>"Y"=0.009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ABSORCIÓN'!$G$150:$G$151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ABSORCIÓN'!$F$150:$F$151</c:f>
              <c:numCache>
                <c:formatCode>General</c:formatCode>
                <c:ptCount val="2"/>
                <c:pt idx="0">
                  <c:v>9.0000000000000011E-3</c:v>
                </c:pt>
                <c:pt idx="1">
                  <c:v>9.0000000000000011E-3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7-659F-4196-BD1C-68B6F2564059}"/>
            </c:ext>
          </c:extLst>
        </c:ser>
        <c:ser>
          <c:idx val="73"/>
          <c:order val="83"/>
          <c:tx>
            <c:v>"Y"=0.02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ABSORCIÓN'!$G$155:$G$156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ABSORCIÓN'!$F$155:$F$156</c:f>
              <c:numCache>
                <c:formatCode>General</c:formatCode>
                <c:ptCount val="2"/>
                <c:pt idx="0">
                  <c:v>0.02</c:v>
                </c:pt>
                <c:pt idx="1">
                  <c:v>0.02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8-659F-4196-BD1C-68B6F2564059}"/>
            </c:ext>
          </c:extLst>
        </c:ser>
        <c:ser>
          <c:idx val="74"/>
          <c:order val="84"/>
          <c:tx>
            <c:v>"Y"=0.03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ABSORCIÓN'!$G$157:$G$158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ABSORCIÓN'!$F$157:$F$158</c:f>
              <c:numCache>
                <c:formatCode>General</c:formatCode>
                <c:ptCount val="2"/>
                <c:pt idx="0">
                  <c:v>0.03</c:v>
                </c:pt>
                <c:pt idx="1">
                  <c:v>0.03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9-659F-4196-BD1C-68B6F2564059}"/>
            </c:ext>
          </c:extLst>
        </c:ser>
        <c:ser>
          <c:idx val="75"/>
          <c:order val="85"/>
          <c:tx>
            <c:v>"Y"=0.04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ABSORCIÓN'!$G$159:$G$160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ABSORCIÓN'!$F$159:$F$160</c:f>
              <c:numCache>
                <c:formatCode>General</c:formatCode>
                <c:ptCount val="2"/>
                <c:pt idx="0">
                  <c:v>0.04</c:v>
                </c:pt>
                <c:pt idx="1">
                  <c:v>0.04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A-659F-4196-BD1C-68B6F2564059}"/>
            </c:ext>
          </c:extLst>
        </c:ser>
        <c:ser>
          <c:idx val="76"/>
          <c:order val="86"/>
          <c:tx>
            <c:v>"Y"=0.05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ABSORCIÓN'!$G$161:$G$162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ABSORCIÓN'!$F$161:$F$162</c:f>
              <c:numCache>
                <c:formatCode>General</c:formatCode>
                <c:ptCount val="2"/>
                <c:pt idx="0">
                  <c:v>0.05</c:v>
                </c:pt>
                <c:pt idx="1">
                  <c:v>0.05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B-659F-4196-BD1C-68B6F2564059}"/>
            </c:ext>
          </c:extLst>
        </c:ser>
        <c:ser>
          <c:idx val="77"/>
          <c:order val="87"/>
          <c:tx>
            <c:v>"Y"=0.06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ABSORCIÓN'!$G$163:$G$164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ABSORCIÓN'!$F$163:$F$164</c:f>
              <c:numCache>
                <c:formatCode>General</c:formatCode>
                <c:ptCount val="2"/>
                <c:pt idx="0">
                  <c:v>6.0000000000000005E-2</c:v>
                </c:pt>
                <c:pt idx="1">
                  <c:v>6.0000000000000005E-2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C-659F-4196-BD1C-68B6F2564059}"/>
            </c:ext>
          </c:extLst>
        </c:ser>
        <c:ser>
          <c:idx val="78"/>
          <c:order val="88"/>
          <c:tx>
            <c:v>"Y"=0.07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ABSORCIÓN'!$G$165:$G$166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ABSORCIÓN'!$F$165:$F$166</c:f>
              <c:numCache>
                <c:formatCode>General</c:formatCode>
                <c:ptCount val="2"/>
                <c:pt idx="0">
                  <c:v>7.0000000000000007E-2</c:v>
                </c:pt>
                <c:pt idx="1">
                  <c:v>7.0000000000000007E-2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D-659F-4196-BD1C-68B6F2564059}"/>
            </c:ext>
          </c:extLst>
        </c:ser>
        <c:ser>
          <c:idx val="79"/>
          <c:order val="89"/>
          <c:tx>
            <c:v>"Y"=0.08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ABSORCIÓN'!$G$167:$G$168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ABSORCIÓN'!$F$167:$F$168</c:f>
              <c:numCache>
                <c:formatCode>General</c:formatCode>
                <c:ptCount val="2"/>
                <c:pt idx="0">
                  <c:v>0.08</c:v>
                </c:pt>
                <c:pt idx="1">
                  <c:v>0.08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E-659F-4196-BD1C-68B6F2564059}"/>
            </c:ext>
          </c:extLst>
        </c:ser>
        <c:ser>
          <c:idx val="80"/>
          <c:order val="90"/>
          <c:tx>
            <c:v>"Y"=0.09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ABSORCIÓN'!$G$169:$G$170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ABSORCIÓN'!$F$169:$F$170</c:f>
              <c:numCache>
                <c:formatCode>General</c:formatCode>
                <c:ptCount val="2"/>
                <c:pt idx="0">
                  <c:v>0.09</c:v>
                </c:pt>
                <c:pt idx="1">
                  <c:v>0.09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5F-659F-4196-BD1C-68B6F2564059}"/>
            </c:ext>
          </c:extLst>
        </c:ser>
        <c:ser>
          <c:idx val="81"/>
          <c:order val="91"/>
          <c:tx>
            <c:v>"Y"=0.2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ABSORCIÓN'!$G$172:$G$173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ABSORCIÓN'!$F$172:$F$173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60-659F-4196-BD1C-68B6F2564059}"/>
            </c:ext>
          </c:extLst>
        </c:ser>
        <c:ser>
          <c:idx val="82"/>
          <c:order val="92"/>
          <c:tx>
            <c:v>"Y"=0.3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ABSORCIÓN'!$G$174:$G$175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ABSORCIÓN'!$F$174:$F$175</c:f>
              <c:numCache>
                <c:formatCode>General</c:formatCode>
                <c:ptCount val="2"/>
                <c:pt idx="0">
                  <c:v>0.30000000000000004</c:v>
                </c:pt>
                <c:pt idx="1">
                  <c:v>0.30000000000000004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61-659F-4196-BD1C-68B6F2564059}"/>
            </c:ext>
          </c:extLst>
        </c:ser>
        <c:ser>
          <c:idx val="83"/>
          <c:order val="93"/>
          <c:tx>
            <c:v>"Y"=0.4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ABSORCIÓN'!$G$176:$G$177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ABSORCIÓN'!$F$176:$F$177</c:f>
              <c:numCache>
                <c:formatCode>General</c:formatCode>
                <c:ptCount val="2"/>
                <c:pt idx="0">
                  <c:v>0.4</c:v>
                </c:pt>
                <c:pt idx="1">
                  <c:v>0.4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62-659F-4196-BD1C-68B6F2564059}"/>
            </c:ext>
          </c:extLst>
        </c:ser>
        <c:ser>
          <c:idx val="84"/>
          <c:order val="94"/>
          <c:tx>
            <c:v>"Y"=0.5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ABSORCIÓN'!$G$178:$G$179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ABSORCIÓN'!$F$178:$F$179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63-659F-4196-BD1C-68B6F2564059}"/>
            </c:ext>
          </c:extLst>
        </c:ser>
        <c:ser>
          <c:idx val="85"/>
          <c:order val="95"/>
          <c:tx>
            <c:v>"Y"=0.6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ABSORCIÓN'!$G$180:$G$181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ABSORCIÓN'!$F$180:$F$181</c:f>
              <c:numCache>
                <c:formatCode>General</c:formatCode>
                <c:ptCount val="2"/>
                <c:pt idx="0">
                  <c:v>0.6</c:v>
                </c:pt>
                <c:pt idx="1">
                  <c:v>0.6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64-659F-4196-BD1C-68B6F2564059}"/>
            </c:ext>
          </c:extLst>
        </c:ser>
        <c:ser>
          <c:idx val="86"/>
          <c:order val="96"/>
          <c:tx>
            <c:v>"Y"=0.7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ABSORCIÓN'!$G$182:$G$183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ABSORCIÓN'!$F$182:$F$183</c:f>
              <c:numCache>
                <c:formatCode>General</c:formatCode>
                <c:ptCount val="2"/>
                <c:pt idx="0">
                  <c:v>0.7</c:v>
                </c:pt>
                <c:pt idx="1">
                  <c:v>0.7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65-659F-4196-BD1C-68B6F2564059}"/>
            </c:ext>
          </c:extLst>
        </c:ser>
        <c:ser>
          <c:idx val="87"/>
          <c:order val="97"/>
          <c:tx>
            <c:v>"Y"=0.8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ABSORCIÓN'!$G$184:$G$185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ABSORCIÓN'!$F$184:$F$185</c:f>
              <c:numCache>
                <c:formatCode>General</c:formatCode>
                <c:ptCount val="2"/>
                <c:pt idx="0">
                  <c:v>0.79999999999999993</c:v>
                </c:pt>
                <c:pt idx="1">
                  <c:v>0.79999999999999993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66-659F-4196-BD1C-68B6F2564059}"/>
            </c:ext>
          </c:extLst>
        </c:ser>
        <c:ser>
          <c:idx val="88"/>
          <c:order val="98"/>
          <c:tx>
            <c:v>"Y"=0.9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ABSORCIÓN'!$G$186:$G$187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ABSORCIÓN'!$F$186:$F$187</c:f>
              <c:numCache>
                <c:formatCode>General</c:formatCode>
                <c:ptCount val="2"/>
                <c:pt idx="0">
                  <c:v>0.89999999999999991</c:v>
                </c:pt>
                <c:pt idx="1">
                  <c:v>0.89999999999999991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67-659F-4196-BD1C-68B6F2564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240704"/>
        <c:axId val="239242240"/>
      </c:scatterChart>
      <c:valAx>
        <c:axId val="239240704"/>
        <c:scaling>
          <c:logBase val="10"/>
          <c:orientation val="minMax"/>
          <c:max val="28"/>
          <c:min val="1"/>
        </c:scaling>
        <c:delete val="1"/>
        <c:axPos val="b"/>
        <c:numFmt formatCode="General" sourceLinked="1"/>
        <c:majorTickMark val="out"/>
        <c:minorTickMark val="none"/>
        <c:tickLblPos val="nextTo"/>
        <c:crossAx val="239242240"/>
        <c:crosses val="autoZero"/>
        <c:crossBetween val="midCat"/>
        <c:majorUnit val="10"/>
        <c:minorUnit val="10"/>
      </c:valAx>
      <c:valAx>
        <c:axId val="239242240"/>
        <c:scaling>
          <c:logBase val="10"/>
          <c:orientation val="minMax"/>
          <c:max val="1"/>
          <c:min val="1.0000000000000022E-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239240704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Np</a:t>
            </a:r>
          </a:p>
        </c:rich>
      </c:tx>
      <c:layout>
        <c:manualLayout>
          <c:xMode val="edge"/>
          <c:yMode val="edge"/>
          <c:x val="0.48772684789974668"/>
          <c:y val="9.660412233982146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945309285373274"/>
          <c:y val="5.3511450552565294E-2"/>
          <c:w val="0.80579278914311869"/>
          <c:h val="0.90048832346490759"/>
        </c:manualLayout>
      </c:layout>
      <c:scatterChart>
        <c:scatterStyle val="smoothMarker"/>
        <c:varyColors val="0"/>
        <c:ser>
          <c:idx val="0"/>
          <c:order val="0"/>
          <c:tx>
            <c:v>1/A=0.3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DESORCIÓN'!$D$88:$D$112</c:f>
              <c:numCache>
                <c:formatCode>General</c:formatCode>
                <c:ptCount val="25"/>
                <c:pt idx="0">
                  <c:v>0.76923076923076916</c:v>
                </c:pt>
                <c:pt idx="1">
                  <c:v>0.71942446043165464</c:v>
                </c:pt>
                <c:pt idx="2">
                  <c:v>0.70571630204657732</c:v>
                </c:pt>
                <c:pt idx="3">
                  <c:v>0.70170514349870183</c:v>
                </c:pt>
                <c:pt idx="4">
                  <c:v>0.70051067228009223</c:v>
                </c:pt>
                <c:pt idx="5">
                  <c:v>0.70015312348810688</c:v>
                </c:pt>
                <c:pt idx="6">
                  <c:v>0.70004593001346815</c:v>
                </c:pt>
                <c:pt idx="7">
                  <c:v>0.70001377837119971</c:v>
                </c:pt>
                <c:pt idx="8">
                  <c:v>0.70000413345440771</c:v>
                </c:pt>
                <c:pt idx="9">
                  <c:v>0.70000124003119668</c:v>
                </c:pt>
                <c:pt idx="10">
                  <c:v>0.70000037200889775</c:v>
                </c:pt>
                <c:pt idx="11">
                  <c:v>0.70000011160262787</c:v>
                </c:pt>
                <c:pt idx="12">
                  <c:v>0.70000003348078454</c:v>
                </c:pt>
                <c:pt idx="13">
                  <c:v>0.70000001004423507</c:v>
                </c:pt>
                <c:pt idx="14">
                  <c:v>0.70000000301327048</c:v>
                </c:pt>
                <c:pt idx="15">
                  <c:v>0.70000000090398118</c:v>
                </c:pt>
                <c:pt idx="16">
                  <c:v>0.70000000027119436</c:v>
                </c:pt>
                <c:pt idx="17">
                  <c:v>0.70000000008135832</c:v>
                </c:pt>
                <c:pt idx="18">
                  <c:v>0.70000000002440754</c:v>
                </c:pt>
                <c:pt idx="19">
                  <c:v>0.70000000000732221</c:v>
                </c:pt>
                <c:pt idx="20">
                  <c:v>0.70000000000219664</c:v>
                </c:pt>
                <c:pt idx="21">
                  <c:v>0.70000000000065898</c:v>
                </c:pt>
                <c:pt idx="22">
                  <c:v>0.70000000000019769</c:v>
                </c:pt>
                <c:pt idx="23">
                  <c:v>0.70000000000005924</c:v>
                </c:pt>
                <c:pt idx="24">
                  <c:v>0.70000000000001783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E66-4021-A793-CA427014360E}"/>
            </c:ext>
          </c:extLst>
        </c:ser>
        <c:ser>
          <c:idx val="1"/>
          <c:order val="1"/>
          <c:tx>
            <c:v>1/A=0.5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DESORCIÓN'!$E$88:$E$112</c:f>
              <c:numCache>
                <c:formatCode>General</c:formatCode>
                <c:ptCount val="25"/>
                <c:pt idx="0">
                  <c:v>0.66666666666666663</c:v>
                </c:pt>
                <c:pt idx="1">
                  <c:v>0.5714285714285714</c:v>
                </c:pt>
                <c:pt idx="2">
                  <c:v>0.53333333333333333</c:v>
                </c:pt>
                <c:pt idx="3">
                  <c:v>0.5161290322580645</c:v>
                </c:pt>
                <c:pt idx="4">
                  <c:v>0.50793650793650791</c:v>
                </c:pt>
                <c:pt idx="5">
                  <c:v>0.50393700787401574</c:v>
                </c:pt>
                <c:pt idx="6">
                  <c:v>0.50196078431372548</c:v>
                </c:pt>
                <c:pt idx="7">
                  <c:v>0.50097847358121328</c:v>
                </c:pt>
                <c:pt idx="8">
                  <c:v>0.50048875855327468</c:v>
                </c:pt>
                <c:pt idx="9">
                  <c:v>0.50024425989252563</c:v>
                </c:pt>
                <c:pt idx="10">
                  <c:v>0.50012210012210012</c:v>
                </c:pt>
                <c:pt idx="11">
                  <c:v>0.5000610426077402</c:v>
                </c:pt>
                <c:pt idx="12">
                  <c:v>0.50003051944088384</c:v>
                </c:pt>
                <c:pt idx="13">
                  <c:v>0.500015259254738</c:v>
                </c:pt>
                <c:pt idx="14">
                  <c:v>0.50000762951094835</c:v>
                </c:pt>
                <c:pt idx="15">
                  <c:v>0.50000381472636968</c:v>
                </c:pt>
                <c:pt idx="16">
                  <c:v>0.50000190735590877</c:v>
                </c:pt>
                <c:pt idx="17">
                  <c:v>0.5000009536761354</c:v>
                </c:pt>
                <c:pt idx="18">
                  <c:v>0.50000047683761295</c:v>
                </c:pt>
                <c:pt idx="19">
                  <c:v>0.50000023841869279</c:v>
                </c:pt>
                <c:pt idx="20">
                  <c:v>0.50000011920931797</c:v>
                </c:pt>
                <c:pt idx="21">
                  <c:v>0.50000005960465188</c:v>
                </c:pt>
                <c:pt idx="22">
                  <c:v>0.50000002980232416</c:v>
                </c:pt>
                <c:pt idx="23">
                  <c:v>0.50000001490116164</c:v>
                </c:pt>
                <c:pt idx="24">
                  <c:v>0.50000000745058071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E66-4021-A793-CA427014360E}"/>
            </c:ext>
          </c:extLst>
        </c:ser>
        <c:ser>
          <c:idx val="2"/>
          <c:order val="2"/>
          <c:tx>
            <c:v>1/A=0.6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DESORCIÓN'!$F$88:$F$112</c:f>
              <c:numCache>
                <c:formatCode>General</c:formatCode>
                <c:ptCount val="25"/>
                <c:pt idx="0">
                  <c:v>0.625</c:v>
                </c:pt>
                <c:pt idx="1">
                  <c:v>0.51020408163265296</c:v>
                </c:pt>
                <c:pt idx="2">
                  <c:v>0.45955882352941185</c:v>
                </c:pt>
                <c:pt idx="3">
                  <c:v>0.43372657876474668</c:v>
                </c:pt>
                <c:pt idx="4">
                  <c:v>0.41957572502685281</c:v>
                </c:pt>
                <c:pt idx="5">
                  <c:v>0.41151992414864763</c:v>
                </c:pt>
                <c:pt idx="6">
                  <c:v>0.4068332361273122</c:v>
                </c:pt>
                <c:pt idx="7">
                  <c:v>0.40407211594658649</c:v>
                </c:pt>
                <c:pt idx="8">
                  <c:v>0.40243336064128071</c:v>
                </c:pt>
                <c:pt idx="9">
                  <c:v>0.40145647226248976</c:v>
                </c:pt>
                <c:pt idx="10">
                  <c:v>0.4008726124217058</c:v>
                </c:pt>
                <c:pt idx="11">
                  <c:v>0.40052311097988447</c:v>
                </c:pt>
                <c:pt idx="12">
                  <c:v>0.40031370248671549</c:v>
                </c:pt>
                <c:pt idx="13">
                  <c:v>0.40018816246499611</c:v>
                </c:pt>
                <c:pt idx="14">
                  <c:v>0.40011287623992614</c:v>
                </c:pt>
                <c:pt idx="15">
                  <c:v>0.40006771810019121</c:v>
                </c:pt>
                <c:pt idx="16">
                  <c:v>0.40004062810885638</c:v>
                </c:pt>
                <c:pt idx="17">
                  <c:v>0.40002437587496814</c:v>
                </c:pt>
                <c:pt idx="18">
                  <c:v>0.40001462516847963</c:v>
                </c:pt>
                <c:pt idx="19">
                  <c:v>0.40000877497275233</c:v>
                </c:pt>
                <c:pt idx="20">
                  <c:v>0.40000526493745175</c:v>
                </c:pt>
                <c:pt idx="21">
                  <c:v>0.40000315894583943</c:v>
                </c:pt>
                <c:pt idx="22">
                  <c:v>0.40000189536151637</c:v>
                </c:pt>
                <c:pt idx="23">
                  <c:v>0.40000113721475439</c:v>
                </c:pt>
                <c:pt idx="24">
                  <c:v>0.40000068232807667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3E66-4021-A793-CA427014360E}"/>
            </c:ext>
          </c:extLst>
        </c:ser>
        <c:ser>
          <c:idx val="3"/>
          <c:order val="3"/>
          <c:tx>
            <c:v>1/A=0.7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DESORCIÓN'!$G$88:$G$112</c:f>
              <c:numCache>
                <c:formatCode>General</c:formatCode>
                <c:ptCount val="25"/>
                <c:pt idx="0">
                  <c:v>0.58823529411764708</c:v>
                </c:pt>
                <c:pt idx="1">
                  <c:v>0.45662100456620996</c:v>
                </c:pt>
                <c:pt idx="2">
                  <c:v>0.39478878799842088</c:v>
                </c:pt>
                <c:pt idx="3">
                  <c:v>0.36060726263026938</c:v>
                </c:pt>
                <c:pt idx="4">
                  <c:v>0.34000074800164559</c:v>
                </c:pt>
                <c:pt idx="5">
                  <c:v>0.32692356102142689</c:v>
                </c:pt>
                <c:pt idx="6">
                  <c:v>0.31835238125830245</c:v>
                </c:pt>
                <c:pt idx="7">
                  <c:v>0.31261514885931529</c:v>
                </c:pt>
                <c:pt idx="8">
                  <c:v>0.30872059262738477</c:v>
                </c:pt>
                <c:pt idx="9">
                  <c:v>0.30605164094377157</c:v>
                </c:pt>
                <c:pt idx="10">
                  <c:v>0.30421066721452411</c:v>
                </c:pt>
                <c:pt idx="11">
                  <c:v>0.30293510828593617</c:v>
                </c:pt>
                <c:pt idx="12">
                  <c:v>0.30204856304578542</c:v>
                </c:pt>
                <c:pt idx="13">
                  <c:v>0.30143106251027502</c:v>
                </c:pt>
                <c:pt idx="14">
                  <c:v>0.30100031224783608</c:v>
                </c:pt>
                <c:pt idx="15">
                  <c:v>0.30069951883622575</c:v>
                </c:pt>
                <c:pt idx="16">
                  <c:v>0.30048932089617425</c:v>
                </c:pt>
                <c:pt idx="17">
                  <c:v>0.30034235710483664</c:v>
                </c:pt>
                <c:pt idx="18">
                  <c:v>0.30023956795559392</c:v>
                </c:pt>
                <c:pt idx="19">
                  <c:v>0.30016765740357437</c:v>
                </c:pt>
                <c:pt idx="20">
                  <c:v>0.3001173405094969</c:v>
                </c:pt>
                <c:pt idx="21">
                  <c:v>0.30008212871962198</c:v>
                </c:pt>
                <c:pt idx="22">
                  <c:v>0.30005748538253457</c:v>
                </c:pt>
                <c:pt idx="23">
                  <c:v>0.30004023745470876</c:v>
                </c:pt>
                <c:pt idx="24">
                  <c:v>0.30002816508500479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3E66-4021-A793-CA427014360E}"/>
            </c:ext>
          </c:extLst>
        </c:ser>
        <c:ser>
          <c:idx val="4"/>
          <c:order val="4"/>
          <c:tx>
            <c:v>1/A=0.8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DESORCIÓN'!$H$88:$H$112</c:f>
              <c:numCache>
                <c:formatCode>General</c:formatCode>
                <c:ptCount val="25"/>
                <c:pt idx="0">
                  <c:v>0.55555555555555558</c:v>
                </c:pt>
                <c:pt idx="1">
                  <c:v>0.4098360655737705</c:v>
                </c:pt>
                <c:pt idx="2">
                  <c:v>0.33875338753387535</c:v>
                </c:pt>
                <c:pt idx="3">
                  <c:v>0.2974773917182294</c:v>
                </c:pt>
                <c:pt idx="4">
                  <c:v>0.27105559892445136</c:v>
                </c:pt>
                <c:pt idx="5">
                  <c:v>0.25307332242756031</c:v>
                </c:pt>
                <c:pt idx="6">
                  <c:v>0.24031880500416808</c:v>
                </c:pt>
                <c:pt idx="7">
                  <c:v>0.23100496102558218</c:v>
                </c:pt>
                <c:pt idx="8">
                  <c:v>0.22405804992033429</c:v>
                </c:pt>
                <c:pt idx="9">
                  <c:v>0.21879428606392451</c:v>
                </c:pt>
                <c:pt idx="10">
                  <c:v>0.2147580616193171</c:v>
                </c:pt>
                <c:pt idx="11">
                  <c:v>0.21163474304073362</c:v>
                </c:pt>
                <c:pt idx="12">
                  <c:v>0.20920074611574715</c:v>
                </c:pt>
                <c:pt idx="13">
                  <c:v>0.20729349133056776</c:v>
                </c:pt>
                <c:pt idx="14">
                  <c:v>0.20579254518635562</c:v>
                </c:pt>
                <c:pt idx="15">
                  <c:v>0.20460734787831011</c:v>
                </c:pt>
                <c:pt idx="16">
                  <c:v>0.20366897406278434</c:v>
                </c:pt>
                <c:pt idx="17">
                  <c:v>0.20292444952078781</c:v>
                </c:pt>
                <c:pt idx="18">
                  <c:v>0.20233273764314758</c:v>
                </c:pt>
                <c:pt idx="19">
                  <c:v>0.2018618469141357</c:v>
                </c:pt>
                <c:pt idx="20">
                  <c:v>0.20148670950580297</c:v>
                </c:pt>
                <c:pt idx="21">
                  <c:v>0.20118760198548144</c:v>
                </c:pt>
                <c:pt idx="22">
                  <c:v>0.20094895460800855</c:v>
                </c:pt>
                <c:pt idx="23">
                  <c:v>0.20075844395751846</c:v>
                </c:pt>
                <c:pt idx="24">
                  <c:v>0.20060629532498905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3E66-4021-A793-CA427014360E}"/>
            </c:ext>
          </c:extLst>
        </c:ser>
        <c:ser>
          <c:idx val="5"/>
          <c:order val="5"/>
          <c:tx>
            <c:v>1/A=0.9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DESORCIÓN'!$I$88:$I$112</c:f>
              <c:numCache>
                <c:formatCode>General</c:formatCode>
                <c:ptCount val="25"/>
                <c:pt idx="0">
                  <c:v>0.52631578947368407</c:v>
                </c:pt>
                <c:pt idx="1">
                  <c:v>0.36900369003690053</c:v>
                </c:pt>
                <c:pt idx="2">
                  <c:v>0.29078220412910744</c:v>
                </c:pt>
                <c:pt idx="3">
                  <c:v>0.24419428096993975</c:v>
                </c:pt>
                <c:pt idx="4">
                  <c:v>0.2134202949895318</c:v>
                </c:pt>
                <c:pt idx="5">
                  <c:v>0.19167990376135399</c:v>
                </c:pt>
                <c:pt idx="6">
                  <c:v>0.17558251562653668</c:v>
                </c:pt>
                <c:pt idx="7">
                  <c:v>0.16324411477092324</c:v>
                </c:pt>
                <c:pt idx="8">
                  <c:v>0.15353399327876302</c:v>
                </c:pt>
                <c:pt idx="9">
                  <c:v>0.1457323581946712</c:v>
                </c:pt>
                <c:pt idx="10">
                  <c:v>0.13935913625763696</c:v>
                </c:pt>
                <c:pt idx="11">
                  <c:v>0.13408179270874526</c:v>
                </c:pt>
                <c:pt idx="12">
                  <c:v>0.12966265691374582</c:v>
                </c:pt>
                <c:pt idx="13">
                  <c:v>0.12592731808142826</c:v>
                </c:pt>
                <c:pt idx="14">
                  <c:v>0.12274487272346264</c:v>
                </c:pt>
                <c:pt idx="15">
                  <c:v>0.12001514355834009</c:v>
                </c:pt>
                <c:pt idx="16">
                  <c:v>0.11766015859300408</c:v>
                </c:pt>
                <c:pt idx="17">
                  <c:v>0.11561832071295644</c:v>
                </c:pt>
                <c:pt idx="18">
                  <c:v>0.11384032599155287</c:v>
                </c:pt>
                <c:pt idx="19">
                  <c:v>0.11228624771875702</c:v>
                </c:pt>
                <c:pt idx="20">
                  <c:v>0.11092341516226295</c:v>
                </c:pt>
                <c:pt idx="21">
                  <c:v>0.10972484512534381</c:v>
                </c:pt>
                <c:pt idx="22">
                  <c:v>0.10866806502292509</c:v>
                </c:pt>
                <c:pt idx="23">
                  <c:v>0.10773421781768738</c:v>
                </c:pt>
                <c:pt idx="24">
                  <c:v>0.10690737290929021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3E66-4021-A793-CA427014360E}"/>
            </c:ext>
          </c:extLst>
        </c:ser>
        <c:ser>
          <c:idx val="25"/>
          <c:order val="6"/>
          <c:tx>
            <c:v>1/A=1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DESORCIÓN'!$AA$88:$AA$112</c:f>
              <c:numCache>
                <c:formatCode>General</c:formatCode>
                <c:ptCount val="25"/>
                <c:pt idx="0">
                  <c:v>0.49999999722444244</c:v>
                </c:pt>
                <c:pt idx="1">
                  <c:v>0.33333333086617101</c:v>
                </c:pt>
                <c:pt idx="2">
                  <c:v>0.24999999653055305</c:v>
                </c:pt>
                <c:pt idx="3">
                  <c:v>0.19999999555910794</c:v>
                </c:pt>
                <c:pt idx="4">
                  <c:v>0.16666666204073746</c:v>
                </c:pt>
                <c:pt idx="5">
                  <c:v>0.14285713832562039</c:v>
                </c:pt>
                <c:pt idx="6">
                  <c:v>0.12499999566319138</c:v>
                </c:pt>
                <c:pt idx="7">
                  <c:v>0.11111110645091581</c:v>
                </c:pt>
                <c:pt idx="8">
                  <c:v>9.9999995448085729E-2</c:v>
                </c:pt>
                <c:pt idx="9">
                  <c:v>9.0909086321392621E-2</c:v>
                </c:pt>
                <c:pt idx="10">
                  <c:v>8.3333328630305417E-2</c:v>
                </c:pt>
                <c:pt idx="11">
                  <c:v>7.692307219313288E-2</c:v>
                </c:pt>
                <c:pt idx="12">
                  <c:v>7.1428566727117018E-2</c:v>
                </c:pt>
                <c:pt idx="13">
                  <c:v>6.6666661929715348E-2</c:v>
                </c:pt>
                <c:pt idx="14">
                  <c:v>6.2499995272878806E-2</c:v>
                </c:pt>
                <c:pt idx="15">
                  <c:v>5.8823524648178326E-2</c:v>
                </c:pt>
                <c:pt idx="16">
                  <c:v>5.5555550792562046E-2</c:v>
                </c:pt>
                <c:pt idx="17">
                  <c:v>5.2631574149729118E-2</c:v>
                </c:pt>
                <c:pt idx="18">
                  <c:v>4.9999995198285803E-2</c:v>
                </c:pt>
                <c:pt idx="19">
                  <c:v>4.7619042785423976E-2</c:v>
                </c:pt>
                <c:pt idx="20">
                  <c:v>4.5454540614524024E-2</c:v>
                </c:pt>
                <c:pt idx="21">
                  <c:v>4.3478256042509045E-2</c:v>
                </c:pt>
                <c:pt idx="22">
                  <c:v>4.1666661828716124E-2</c:v>
                </c:pt>
                <c:pt idx="23">
                  <c:v>3.9999995168309897E-2</c:v>
                </c:pt>
                <c:pt idx="24">
                  <c:v>3.8461533616630815E-2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9-3E66-4021-A793-CA427014360E}"/>
            </c:ext>
          </c:extLst>
        </c:ser>
        <c:ser>
          <c:idx val="6"/>
          <c:order val="7"/>
          <c:tx>
            <c:v>1/A=1.1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DESORCIÓN'!$K$88:$K$112</c:f>
              <c:numCache>
                <c:formatCode>General</c:formatCode>
                <c:ptCount val="25"/>
                <c:pt idx="0">
                  <c:v>0.47619047619047605</c:v>
                </c:pt>
                <c:pt idx="1">
                  <c:v>0.30211480362537751</c:v>
                </c:pt>
                <c:pt idx="2">
                  <c:v>0.21547080370609767</c:v>
                </c:pt>
                <c:pt idx="3">
                  <c:v>0.16379748079474524</c:v>
                </c:pt>
                <c:pt idx="4">
                  <c:v>0.12960738036266728</c:v>
                </c:pt>
                <c:pt idx="5">
                  <c:v>0.10540549970059558</c:v>
                </c:pt>
                <c:pt idx="6">
                  <c:v>8.7444017574813376E-2</c:v>
                </c:pt>
                <c:pt idx="7">
                  <c:v>7.3640539074343411E-2</c:v>
                </c:pt>
                <c:pt idx="8">
                  <c:v>6.2745394882511546E-2</c:v>
                </c:pt>
                <c:pt idx="9">
                  <c:v>5.3963142024614587E-2</c:v>
                </c:pt>
                <c:pt idx="10">
                  <c:v>4.6763315100287244E-2</c:v>
                </c:pt>
                <c:pt idx="11">
                  <c:v>4.0778523767302129E-2</c:v>
                </c:pt>
                <c:pt idx="12">
                  <c:v>3.5746223230636649E-2</c:v>
                </c:pt>
                <c:pt idx="13">
                  <c:v>3.1473776887372171E-2</c:v>
                </c:pt>
                <c:pt idx="14">
                  <c:v>2.7816620703269814E-2</c:v>
                </c:pt>
                <c:pt idx="15">
                  <c:v>2.4664134392632264E-2</c:v>
                </c:pt>
                <c:pt idx="16">
                  <c:v>2.1930222222256577E-2</c:v>
                </c:pt>
                <c:pt idx="17">
                  <c:v>1.9546868234655821E-2</c:v>
                </c:pt>
                <c:pt idx="18">
                  <c:v>1.7459624772545763E-2</c:v>
                </c:pt>
                <c:pt idx="19">
                  <c:v>1.5624389808356244E-2</c:v>
                </c:pt>
                <c:pt idx="20">
                  <c:v>1.4005062950479439E-2</c:v>
                </c:pt>
                <c:pt idx="21">
                  <c:v>1.2571812657104596E-2</c:v>
                </c:pt>
                <c:pt idx="22">
                  <c:v>1.1299776350687785E-2</c:v>
                </c:pt>
                <c:pt idx="23">
                  <c:v>1.0168072190020819E-2</c:v>
                </c:pt>
                <c:pt idx="24">
                  <c:v>9.1590385678830908E-3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3E66-4021-A793-CA427014360E}"/>
            </c:ext>
          </c:extLst>
        </c:ser>
        <c:ser>
          <c:idx val="7"/>
          <c:order val="8"/>
          <c:tx>
            <c:v>1/A=1.2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DESORCIÓN'!$L$88:$L$112</c:f>
              <c:numCache>
                <c:formatCode>General</c:formatCode>
                <c:ptCount val="25"/>
                <c:pt idx="0">
                  <c:v>0.45454545454545453</c:v>
                </c:pt>
                <c:pt idx="1">
                  <c:v>0.27472527472527469</c:v>
                </c:pt>
                <c:pt idx="2">
                  <c:v>0.18628912071535017</c:v>
                </c:pt>
                <c:pt idx="3">
                  <c:v>0.13437970328961513</c:v>
                </c:pt>
                <c:pt idx="4">
                  <c:v>0.10070574586703618</c:v>
                </c:pt>
                <c:pt idx="5">
                  <c:v>7.7423926346928559E-2</c:v>
                </c:pt>
                <c:pt idx="6">
                  <c:v>6.0609422408690189E-2</c:v>
                </c:pt>
                <c:pt idx="7">
                  <c:v>4.8079461672499386E-2</c:v>
                </c:pt>
                <c:pt idx="8">
                  <c:v>3.8522756882859124E-2</c:v>
                </c:pt>
                <c:pt idx="9">
                  <c:v>3.1103794152167231E-2</c:v>
                </c:pt>
                <c:pt idx="10">
                  <c:v>2.5264964903781897E-2</c:v>
                </c:pt>
                <c:pt idx="11">
                  <c:v>2.0620001083411308E-2</c:v>
                </c:pt>
                <c:pt idx="12">
                  <c:v>1.6893055222025836E-2</c:v>
                </c:pt>
                <c:pt idx="13">
                  <c:v>1.3882119837509995E-2</c:v>
                </c:pt>
                <c:pt idx="14">
                  <c:v>1.1436135033744677E-2</c:v>
                </c:pt>
                <c:pt idx="15">
                  <c:v>9.4401468662036574E-3</c:v>
                </c:pt>
                <c:pt idx="16">
                  <c:v>7.8053857321208854E-3</c:v>
                </c:pt>
                <c:pt idx="17">
                  <c:v>6.4624531603571164E-3</c:v>
                </c:pt>
                <c:pt idx="18">
                  <c:v>5.3565306930427586E-3</c:v>
                </c:pt>
                <c:pt idx="19">
                  <c:v>4.443938831909691E-3</c:v>
                </c:pt>
                <c:pt idx="20">
                  <c:v>3.6896186602254823E-3</c:v>
                </c:pt>
                <c:pt idx="21">
                  <c:v>3.0652575240552749E-3</c:v>
                </c:pt>
                <c:pt idx="22">
                  <c:v>2.5478730308974812E-3</c:v>
                </c:pt>
                <c:pt idx="23">
                  <c:v>2.1187289820536067E-3</c:v>
                </c:pt>
                <c:pt idx="24">
                  <c:v>1.7624956096039964E-3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3E66-4021-A793-CA427014360E}"/>
            </c:ext>
          </c:extLst>
        </c:ser>
        <c:ser>
          <c:idx val="8"/>
          <c:order val="9"/>
          <c:tx>
            <c:v>A=1.3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3E66-4021-A793-CA427014360E}"/>
            </c:ext>
          </c:extLst>
        </c:ser>
        <c:ser>
          <c:idx val="9"/>
          <c:order val="10"/>
          <c:tx>
            <c:v>1/A=1.4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DESORCIÓN'!$O$88:$O$112</c:f>
              <c:numCache>
                <c:formatCode>General</c:formatCode>
                <c:ptCount val="25"/>
                <c:pt idx="0">
                  <c:v>0.41666666666666663</c:v>
                </c:pt>
                <c:pt idx="1">
                  <c:v>0.22935779816513754</c:v>
                </c:pt>
                <c:pt idx="2">
                  <c:v>0.14076576576576574</c:v>
                </c:pt>
                <c:pt idx="3">
                  <c:v>9.1360912147346873E-2</c:v>
                </c:pt>
                <c:pt idx="4">
                  <c:v>6.1260095663765397E-2</c:v>
                </c:pt>
                <c:pt idx="5">
                  <c:v>4.192278694638444E-2</c:v>
                </c:pt>
                <c:pt idx="6">
                  <c:v>2.907422458810429E-2</c:v>
                </c:pt>
                <c:pt idx="7">
                  <c:v>2.0344796713749579E-2</c:v>
                </c:pt>
                <c:pt idx="8">
                  <c:v>1.4323843591233147E-2</c:v>
                </c:pt>
                <c:pt idx="9">
                  <c:v>1.0127697172142855E-2</c:v>
                </c:pt>
                <c:pt idx="10">
                  <c:v>7.182113501105496E-3</c:v>
                </c:pt>
                <c:pt idx="11">
                  <c:v>5.1038976634205594E-3</c:v>
                </c:pt>
                <c:pt idx="12">
                  <c:v>3.6323987656058372E-3</c:v>
                </c:pt>
                <c:pt idx="13">
                  <c:v>2.5878561714593302E-3</c:v>
                </c:pt>
                <c:pt idx="14">
                  <c:v>1.8450581616492906E-3</c:v>
                </c:pt>
                <c:pt idx="15">
                  <c:v>1.3161641159322277E-3</c:v>
                </c:pt>
                <c:pt idx="16">
                  <c:v>9.3923423538225866E-4</c:v>
                </c:pt>
                <c:pt idx="17">
                  <c:v>6.7043181633419206E-4</c:v>
                </c:pt>
                <c:pt idx="18">
                  <c:v>4.7865065264839063E-4</c:v>
                </c:pt>
                <c:pt idx="19">
                  <c:v>3.4177647222635715E-4</c:v>
                </c:pt>
                <c:pt idx="20">
                  <c:v>2.4406646860694852E-4</c:v>
                </c:pt>
                <c:pt idx="21">
                  <c:v>1.7430280509774274E-4</c:v>
                </c:pt>
                <c:pt idx="22">
                  <c:v>1.2448650482196829E-4</c:v>
                </c:pt>
                <c:pt idx="23">
                  <c:v>8.8911026142202569E-5</c:v>
                </c:pt>
                <c:pt idx="24">
                  <c:v>6.3503842821695266E-5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3E66-4021-A793-CA427014360E}"/>
            </c:ext>
          </c:extLst>
        </c:ser>
        <c:ser>
          <c:idx val="10"/>
          <c:order val="11"/>
          <c:tx>
            <c:v>A=1.5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A-3E66-4021-A793-CA427014360E}"/>
            </c:ext>
          </c:extLst>
        </c:ser>
        <c:ser>
          <c:idx val="11"/>
          <c:order val="12"/>
          <c:tx>
            <c:v>1/A=1.6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DESORCIÓN'!$Q$88:$Q$112</c:f>
              <c:numCache>
                <c:formatCode>General</c:formatCode>
                <c:ptCount val="25"/>
                <c:pt idx="0">
                  <c:v>0.38461538461538458</c:v>
                </c:pt>
                <c:pt idx="1">
                  <c:v>0.19379844961240306</c:v>
                </c:pt>
                <c:pt idx="2">
                  <c:v>0.10803802938634396</c:v>
                </c:pt>
                <c:pt idx="3">
                  <c:v>6.3252707215868814E-2</c:v>
                </c:pt>
                <c:pt idx="4">
                  <c:v>3.8029523079356961E-2</c:v>
                </c:pt>
                <c:pt idx="5">
                  <c:v>2.3216628603777947E-2</c:v>
                </c:pt>
                <c:pt idx="6">
                  <c:v>1.4302852863051252E-2</c:v>
                </c:pt>
                <c:pt idx="7">
                  <c:v>8.8600802740851168E-3</c:v>
                </c:pt>
                <c:pt idx="8">
                  <c:v>5.5070545802688563E-3</c:v>
                </c:pt>
                <c:pt idx="9">
                  <c:v>3.4301030098610043E-3</c:v>
                </c:pt>
                <c:pt idx="10">
                  <c:v>2.1392282728272495E-3</c:v>
                </c:pt>
                <c:pt idx="11">
                  <c:v>1.3352324411489667E-3</c:v>
                </c:pt>
                <c:pt idx="12">
                  <c:v>8.3382443232294073E-4</c:v>
                </c:pt>
                <c:pt idx="13">
                  <c:v>5.2086882448190827E-4</c:v>
                </c:pt>
                <c:pt idx="14">
                  <c:v>3.2543707153563439E-4</c:v>
                </c:pt>
                <c:pt idx="15">
                  <c:v>2.0335680730736695E-4</c:v>
                </c:pt>
                <c:pt idx="16">
                  <c:v>1.2708185271720725E-4</c:v>
                </c:pt>
                <c:pt idx="17">
                  <c:v>7.9419849934709465E-5</c:v>
                </c:pt>
                <c:pt idx="18">
                  <c:v>4.963494245939234E-5</c:v>
                </c:pt>
                <c:pt idx="19">
                  <c:v>3.1020876712476072E-5</c:v>
                </c:pt>
                <c:pt idx="20">
                  <c:v>1.9387672056182151E-5</c:v>
                </c:pt>
                <c:pt idx="21">
                  <c:v>1.2117148208054032E-5</c:v>
                </c:pt>
                <c:pt idx="22">
                  <c:v>7.5731602768428529E-6</c:v>
                </c:pt>
                <c:pt idx="23">
                  <c:v>4.7332027697122794E-6</c:v>
                </c:pt>
                <c:pt idx="24">
                  <c:v>2.9582429798427555E-6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B-3E66-4021-A793-CA427014360E}"/>
            </c:ext>
          </c:extLst>
        </c:ser>
        <c:ser>
          <c:idx val="12"/>
          <c:order val="13"/>
          <c:tx>
            <c:v>1/A=1.7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DESORCIÓN'!$R$88:$R$112</c:f>
              <c:numCache>
                <c:formatCode>General</c:formatCode>
                <c:ptCount val="25"/>
                <c:pt idx="0">
                  <c:v>0.37037037037037035</c:v>
                </c:pt>
                <c:pt idx="1">
                  <c:v>0.1788908765652952</c:v>
                </c:pt>
                <c:pt idx="2">
                  <c:v>9.521089212605921E-2</c:v>
                </c:pt>
                <c:pt idx="3">
                  <c:v>5.3036048602234938E-2</c:v>
                </c:pt>
                <c:pt idx="4">
                  <c:v>3.0253826579620346E-2</c:v>
                </c:pt>
                <c:pt idx="5">
                  <c:v>1.7485195590884121E-2</c:v>
                </c:pt>
                <c:pt idx="6">
                  <c:v>1.0180696541531765E-2</c:v>
                </c:pt>
                <c:pt idx="7">
                  <c:v>5.9529946526235555E-3</c:v>
                </c:pt>
                <c:pt idx="8">
                  <c:v>3.4895420162709355E-3</c:v>
                </c:pt>
                <c:pt idx="9">
                  <c:v>2.0484669440005297E-3</c:v>
                </c:pt>
                <c:pt idx="10">
                  <c:v>1.2035303246555123E-3</c:v>
                </c:pt>
                <c:pt idx="11">
                  <c:v>7.074581631192785E-4</c:v>
                </c:pt>
                <c:pt idx="12">
                  <c:v>4.1597875032745604E-4</c:v>
                </c:pt>
                <c:pt idx="13">
                  <c:v>2.4463352234149662E-4</c:v>
                </c:pt>
                <c:pt idx="14">
                  <c:v>1.4388136713873776E-4</c:v>
                </c:pt>
                <c:pt idx="15">
                  <c:v>8.4628935653986123E-5</c:v>
                </c:pt>
                <c:pt idx="16">
                  <c:v>4.9779248758321117E-5</c:v>
                </c:pt>
                <c:pt idx="17">
                  <c:v>2.9281053629099239E-5</c:v>
                </c:pt>
                <c:pt idx="18">
                  <c:v>1.7223852527382142E-5</c:v>
                </c:pt>
                <c:pt idx="19">
                  <c:v>1.0131575307425399E-5</c:v>
                </c:pt>
                <c:pt idx="20">
                  <c:v>5.9597146624279438E-6</c:v>
                </c:pt>
                <c:pt idx="21">
                  <c:v>3.5057022173194276E-6</c:v>
                </c:pt>
                <c:pt idx="22">
                  <c:v>2.0621735223253756E-6</c:v>
                </c:pt>
                <c:pt idx="23">
                  <c:v>1.213041776954554E-6</c:v>
                </c:pt>
                <c:pt idx="24">
                  <c:v>7.1355347728492594E-7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3E66-4021-A793-CA427014360E}"/>
            </c:ext>
          </c:extLst>
        </c:ser>
        <c:ser>
          <c:idx val="98"/>
          <c:order val="14"/>
          <c:tx>
            <c:v>1/A=1.8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DESORCIÓN'!$S$88:$S$112</c:f>
              <c:numCache>
                <c:formatCode>General</c:formatCode>
                <c:ptCount val="25"/>
                <c:pt idx="0">
                  <c:v>0.3571428571428571</c:v>
                </c:pt>
                <c:pt idx="1">
                  <c:v>0.16556291390728475</c:v>
                </c:pt>
                <c:pt idx="2">
                  <c:v>8.4231805929919093E-2</c:v>
                </c:pt>
                <c:pt idx="3">
                  <c:v>4.4703526214147762E-2</c:v>
                </c:pt>
                <c:pt idx="4">
                  <c:v>2.4233447585960879E-2</c:v>
                </c:pt>
                <c:pt idx="5">
                  <c:v>1.3284181154571747E-2</c:v>
                </c:pt>
                <c:pt idx="6">
                  <c:v>7.3260337748677169E-3</c:v>
                </c:pt>
                <c:pt idx="7">
                  <c:v>4.0535208578643756E-3</c:v>
                </c:pt>
                <c:pt idx="8">
                  <c:v>2.246896120873866E-3</c:v>
                </c:pt>
                <c:pt idx="9">
                  <c:v>1.246719373305648E-3</c:v>
                </c:pt>
                <c:pt idx="10">
                  <c:v>6.9214248103636263E-4</c:v>
                </c:pt>
                <c:pt idx="11">
                  <c:v>3.8437579900954712E-4</c:v>
                </c:pt>
                <c:pt idx="12">
                  <c:v>2.1349652006336786E-4</c:v>
                </c:pt>
                <c:pt idx="13">
                  <c:v>1.1859511134433291E-4</c:v>
                </c:pt>
                <c:pt idx="14">
                  <c:v>6.5881832267277585E-5</c:v>
                </c:pt>
                <c:pt idx="15">
                  <c:v>3.6599678340782294E-5</c:v>
                </c:pt>
                <c:pt idx="16">
                  <c:v>2.0332741204996859E-5</c:v>
                </c:pt>
                <c:pt idx="17">
                  <c:v>1.1295839738672671E-5</c:v>
                </c:pt>
                <c:pt idx="18">
                  <c:v>6.275427140251882E-6</c:v>
                </c:pt>
                <c:pt idx="19">
                  <c:v>3.4863362566681775E-6</c:v>
                </c:pt>
                <c:pt idx="20">
                  <c:v>1.9368497245326446E-6</c:v>
                </c:pt>
                <c:pt idx="21">
                  <c:v>1.0760264669061552E-6</c:v>
                </c:pt>
                <c:pt idx="22">
                  <c:v>5.9779212425889227E-7</c:v>
                </c:pt>
                <c:pt idx="23">
                  <c:v>3.3210662540453686E-7</c:v>
                </c:pt>
                <c:pt idx="24">
                  <c:v>1.8450364673869675E-7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7EB7-45AE-A3FB-BDA8E9D6B2CA}"/>
            </c:ext>
          </c:extLst>
        </c:ser>
        <c:ser>
          <c:idx val="13"/>
          <c:order val="15"/>
          <c:tx>
            <c:v>A=1.8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3E66-4021-A793-CA427014360E}"/>
            </c:ext>
          </c:extLst>
        </c:ser>
        <c:ser>
          <c:idx val="14"/>
          <c:order val="16"/>
          <c:tx>
            <c:v>1/A=1.9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DESORCIÓN'!$T$88:$T$112</c:f>
              <c:numCache>
                <c:formatCode>General</c:formatCode>
                <c:ptCount val="25"/>
                <c:pt idx="0">
                  <c:v>0.34482758620689657</c:v>
                </c:pt>
                <c:pt idx="1">
                  <c:v>0.15360983102918591</c:v>
                </c:pt>
                <c:pt idx="2">
                  <c:v>7.4799910240107709E-2</c:v>
                </c:pt>
                <c:pt idx="3">
                  <c:v>3.7877209661718654E-2</c:v>
                </c:pt>
                <c:pt idx="4">
                  <c:v>1.9545722233004954E-2</c:v>
                </c:pt>
                <c:pt idx="5">
                  <c:v>1.0182472866688183E-2</c:v>
                </c:pt>
                <c:pt idx="6">
                  <c:v>5.3306283621202622E-3</c:v>
                </c:pt>
                <c:pt idx="7">
                  <c:v>2.797744539855864E-3</c:v>
                </c:pt>
                <c:pt idx="8">
                  <c:v>1.470332066497392E-3</c:v>
                </c:pt>
                <c:pt idx="9">
                  <c:v>7.7326058771553467E-4</c:v>
                </c:pt>
                <c:pt idx="10">
                  <c:v>4.0681369195842134E-4</c:v>
                </c:pt>
                <c:pt idx="11">
                  <c:v>2.1406663511592852E-4</c:v>
                </c:pt>
                <c:pt idx="12">
                  <c:v>1.1265395771698305E-4</c:v>
                </c:pt>
                <c:pt idx="13">
                  <c:v>5.9288041412880285E-5</c:v>
                </c:pt>
                <c:pt idx="14">
                  <c:v>3.1203258648836458E-5</c:v>
                </c:pt>
                <c:pt idx="15">
                  <c:v>1.6422498007043958E-5</c:v>
                </c:pt>
                <c:pt idx="16">
                  <c:v>8.643345295643715E-6</c:v>
                </c:pt>
                <c:pt idx="17">
                  <c:v>4.5491084084889212E-6</c:v>
                </c:pt>
                <c:pt idx="18">
                  <c:v>2.3942618509116891E-6</c:v>
                </c:pt>
                <c:pt idx="19">
                  <c:v>1.2601362283239945E-6</c:v>
                </c:pt>
                <c:pt idx="20">
                  <c:v>6.6322915398153113E-7</c:v>
                </c:pt>
                <c:pt idx="21">
                  <c:v>3.4906785393134447E-7</c:v>
                </c:pt>
                <c:pt idx="22">
                  <c:v>1.8371988936875624E-7</c:v>
                </c:pt>
                <c:pt idx="23">
                  <c:v>9.6694669265274689E-8</c:v>
                </c:pt>
                <c:pt idx="24">
                  <c:v>5.0891928602261284E-8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E-3E66-4021-A793-CA427014360E}"/>
            </c:ext>
          </c:extLst>
        </c:ser>
        <c:ser>
          <c:idx val="15"/>
          <c:order val="17"/>
          <c:tx>
            <c:v>1/A=2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DESORCIÓN'!$U$88:$U$112</c:f>
              <c:numCache>
                <c:formatCode>General</c:formatCode>
                <c:ptCount val="25"/>
                <c:pt idx="0">
                  <c:v>0.33333333333333331</c:v>
                </c:pt>
                <c:pt idx="1">
                  <c:v>0.14285714285714282</c:v>
                </c:pt>
                <c:pt idx="2">
                  <c:v>6.6666666666666652E-2</c:v>
                </c:pt>
                <c:pt idx="3">
                  <c:v>3.2258064516129017E-2</c:v>
                </c:pt>
                <c:pt idx="4">
                  <c:v>1.5873015873015865E-2</c:v>
                </c:pt>
                <c:pt idx="5">
                  <c:v>7.8740157480314925E-3</c:v>
                </c:pt>
                <c:pt idx="6">
                  <c:v>3.9215686274509777E-3</c:v>
                </c:pt>
                <c:pt idx="7">
                  <c:v>1.9569471624266131E-3</c:v>
                </c:pt>
                <c:pt idx="8">
                  <c:v>9.7751710654936375E-4</c:v>
                </c:pt>
                <c:pt idx="9">
                  <c:v>4.8851978505129413E-4</c:v>
                </c:pt>
                <c:pt idx="10">
                  <c:v>2.4420024420024398E-4</c:v>
                </c:pt>
                <c:pt idx="11">
                  <c:v>1.2208521548040519E-4</c:v>
                </c:pt>
                <c:pt idx="12">
                  <c:v>6.1038881767685947E-5</c:v>
                </c:pt>
                <c:pt idx="13">
                  <c:v>3.0518509475997152E-5</c:v>
                </c:pt>
                <c:pt idx="14">
                  <c:v>1.5259021896696401E-5</c:v>
                </c:pt>
                <c:pt idx="15">
                  <c:v>7.6294527393549959E-6</c:v>
                </c:pt>
                <c:pt idx="16">
                  <c:v>3.8147118175957336E-6</c:v>
                </c:pt>
                <c:pt idx="17">
                  <c:v>1.907352270798243E-6</c:v>
                </c:pt>
                <c:pt idx="18">
                  <c:v>9.5367522590181744E-7</c:v>
                </c:pt>
                <c:pt idx="19">
                  <c:v>4.7683738557690802E-7</c:v>
                </c:pt>
                <c:pt idx="20">
                  <c:v>2.3841863594499449E-7</c:v>
                </c:pt>
                <c:pt idx="21">
                  <c:v>1.1920930376163742E-7</c:v>
                </c:pt>
                <c:pt idx="22">
                  <c:v>5.9604648328104396E-8</c:v>
                </c:pt>
                <c:pt idx="23">
                  <c:v>2.9802323275873699E-8</c:v>
                </c:pt>
                <c:pt idx="24">
                  <c:v>1.4901161415892258E-8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F-3E66-4021-A793-CA427014360E}"/>
            </c:ext>
          </c:extLst>
        </c:ser>
        <c:ser>
          <c:idx val="16"/>
          <c:order val="18"/>
          <c:tx>
            <c:v>1/A=2.5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DESORCIÓN'!$V$88:$V$112</c:f>
              <c:numCache>
                <c:formatCode>General</c:formatCode>
                <c:ptCount val="25"/>
                <c:pt idx="0">
                  <c:v>0.2857142857142857</c:v>
                </c:pt>
                <c:pt idx="1">
                  <c:v>0.10256410256410255</c:v>
                </c:pt>
                <c:pt idx="2">
                  <c:v>3.9408866995073871E-2</c:v>
                </c:pt>
                <c:pt idx="3">
                  <c:v>1.5518913676042674E-2</c:v>
                </c:pt>
                <c:pt idx="4">
                  <c:v>6.169269327164063E-3</c:v>
                </c:pt>
                <c:pt idx="5">
                  <c:v>2.461633139736141E-3</c:v>
                </c:pt>
                <c:pt idx="6">
                  <c:v>9.8368466758374639E-4</c:v>
                </c:pt>
                <c:pt idx="7">
                  <c:v>3.9331910624378704E-4</c:v>
                </c:pt>
                <c:pt idx="8">
                  <c:v>1.5730289440398006E-4</c:v>
                </c:pt>
                <c:pt idx="9">
                  <c:v>6.2917198938591736E-5</c:v>
                </c:pt>
                <c:pt idx="10">
                  <c:v>2.516624621954875E-5</c:v>
                </c:pt>
                <c:pt idx="11">
                  <c:v>1.0066397154447738E-5</c:v>
                </c:pt>
                <c:pt idx="12">
                  <c:v>4.0265426486681142E-6</c:v>
                </c:pt>
                <c:pt idx="13">
                  <c:v>1.6106144653841101E-6</c:v>
                </c:pt>
                <c:pt idx="14">
                  <c:v>6.4424537110127894E-7</c:v>
                </c:pt>
                <c:pt idx="15">
                  <c:v>2.576980820321932E-7</c:v>
                </c:pt>
                <c:pt idx="16">
                  <c:v>1.0307922218755005E-7</c:v>
                </c:pt>
                <c:pt idx="17">
                  <c:v>4.1231687174967881E-8</c:v>
                </c:pt>
                <c:pt idx="18">
                  <c:v>1.6492674597978873E-8</c:v>
                </c:pt>
                <c:pt idx="19">
                  <c:v>6.5970697956702143E-9</c:v>
                </c:pt>
                <c:pt idx="20">
                  <c:v>2.6388279113046707E-9</c:v>
                </c:pt>
                <c:pt idx="21">
                  <c:v>1.0555311634077248E-9</c:v>
                </c:pt>
                <c:pt idx="22">
                  <c:v>4.2221246518482622E-10</c:v>
                </c:pt>
                <c:pt idx="23">
                  <c:v>1.6888498604540757E-10</c:v>
                </c:pt>
                <c:pt idx="24">
                  <c:v>6.7553994413599658E-11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0-3E66-4021-A793-CA427014360E}"/>
            </c:ext>
          </c:extLst>
        </c:ser>
        <c:ser>
          <c:idx val="17"/>
          <c:order val="19"/>
          <c:tx>
            <c:v>1/A=3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DESORCIÓN'!$W$88:$W$112</c:f>
              <c:numCache>
                <c:formatCode>General</c:formatCode>
                <c:ptCount val="25"/>
                <c:pt idx="0">
                  <c:v>0.25</c:v>
                </c:pt>
                <c:pt idx="1">
                  <c:v>7.6923076923076927E-2</c:v>
                </c:pt>
                <c:pt idx="2">
                  <c:v>2.4999999999999988E-2</c:v>
                </c:pt>
                <c:pt idx="3">
                  <c:v>8.2644628099173521E-3</c:v>
                </c:pt>
                <c:pt idx="4">
                  <c:v>2.7472527472527457E-3</c:v>
                </c:pt>
                <c:pt idx="5">
                  <c:v>9.1491308325708986E-4</c:v>
                </c:pt>
                <c:pt idx="6">
                  <c:v>3.048780487804877E-4</c:v>
                </c:pt>
                <c:pt idx="7">
                  <c:v>1.0161568946245295E-4</c:v>
                </c:pt>
                <c:pt idx="8">
                  <c:v>3.3870749220972764E-5</c:v>
                </c:pt>
                <c:pt idx="9">
                  <c:v>1.1290122272024193E-5</c:v>
                </c:pt>
                <c:pt idx="10">
                  <c:v>3.7633599277434868E-6</c:v>
                </c:pt>
                <c:pt idx="11">
                  <c:v>1.2544517355966965E-6</c:v>
                </c:pt>
                <c:pt idx="12">
                  <c:v>4.1815040368239913E-7</c:v>
                </c:pt>
                <c:pt idx="13">
                  <c:v>1.3938344846638471E-7</c:v>
                </c:pt>
                <c:pt idx="14">
                  <c:v>4.646114733015662E-8</c:v>
                </c:pt>
                <c:pt idx="15">
                  <c:v>1.5487048870203504E-8</c:v>
                </c:pt>
                <c:pt idx="16">
                  <c:v>5.1623495967513258E-9</c:v>
                </c:pt>
                <c:pt idx="17">
                  <c:v>1.7207831959560119E-9</c:v>
                </c:pt>
                <c:pt idx="18">
                  <c:v>5.7359439832299278E-10</c:v>
                </c:pt>
                <c:pt idx="19">
                  <c:v>1.9119813273777397E-10</c:v>
                </c:pt>
                <c:pt idx="20">
                  <c:v>6.3732710908529609E-11</c:v>
                </c:pt>
                <c:pt idx="21">
                  <c:v>2.1244236969058526E-11</c:v>
                </c:pt>
                <c:pt idx="22">
                  <c:v>7.0814123229693547E-12</c:v>
                </c:pt>
                <c:pt idx="23">
                  <c:v>2.3604707743175433E-12</c:v>
                </c:pt>
                <c:pt idx="24">
                  <c:v>7.8682359143856114E-13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1-3E66-4021-A793-CA427014360E}"/>
            </c:ext>
          </c:extLst>
        </c:ser>
        <c:ser>
          <c:idx val="18"/>
          <c:order val="20"/>
          <c:tx>
            <c:v>1/A=4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DESORCIÓN'!$X$88:$X$112</c:f>
              <c:numCache>
                <c:formatCode>General</c:formatCode>
                <c:ptCount val="25"/>
                <c:pt idx="0">
                  <c:v>0.19999999999999996</c:v>
                </c:pt>
                <c:pt idx="1">
                  <c:v>4.7619047619047596E-2</c:v>
                </c:pt>
                <c:pt idx="2">
                  <c:v>1.1764705882352936E-2</c:v>
                </c:pt>
                <c:pt idx="3">
                  <c:v>2.9325513196480917E-3</c:v>
                </c:pt>
                <c:pt idx="4">
                  <c:v>7.3260073260073195E-4</c:v>
                </c:pt>
                <c:pt idx="5">
                  <c:v>1.8311664530305783E-4</c:v>
                </c:pt>
                <c:pt idx="6">
                  <c:v>4.5777065690089204E-5</c:v>
                </c:pt>
                <c:pt idx="7">
                  <c:v>1.1444135452787203E-5</c:v>
                </c:pt>
                <c:pt idx="8">
                  <c:v>2.8610256777054532E-6</c:v>
                </c:pt>
                <c:pt idx="9">
                  <c:v>7.1525590783498347E-7</c:v>
                </c:pt>
                <c:pt idx="10">
                  <c:v>1.7881394498431318E-7</c:v>
                </c:pt>
                <c:pt idx="11">
                  <c:v>4.4703484247676704E-8</c:v>
                </c:pt>
                <c:pt idx="12">
                  <c:v>1.1175870937019081E-8</c:v>
                </c:pt>
                <c:pt idx="13">
                  <c:v>2.7939677264485137E-9</c:v>
                </c:pt>
                <c:pt idx="14">
                  <c:v>6.9849193112423735E-10</c:v>
                </c:pt>
                <c:pt idx="15">
                  <c:v>1.7462298275056613E-10</c:v>
                </c:pt>
                <c:pt idx="16">
                  <c:v>4.3655745685735707E-11</c:v>
                </c:pt>
                <c:pt idx="17">
                  <c:v>1.091393642131481E-11</c:v>
                </c:pt>
                <c:pt idx="18">
                  <c:v>2.7284841053212574E-12</c:v>
                </c:pt>
                <c:pt idx="19">
                  <c:v>6.8212102632984885E-13</c:v>
                </c:pt>
                <c:pt idx="20">
                  <c:v>1.7053025658243308E-13</c:v>
                </c:pt>
                <c:pt idx="21">
                  <c:v>4.2632564145606453E-14</c:v>
                </c:pt>
                <c:pt idx="22">
                  <c:v>1.0658141036401498E-14</c:v>
                </c:pt>
                <c:pt idx="23">
                  <c:v>2.664535259100367E-15</c:v>
                </c:pt>
                <c:pt idx="24">
                  <c:v>6.6613381477509353E-16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2-3E66-4021-A793-CA427014360E}"/>
            </c:ext>
          </c:extLst>
        </c:ser>
        <c:ser>
          <c:idx val="19"/>
          <c:order val="21"/>
          <c:tx>
            <c:v>1/A=5</c:v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DESORCIÓN'!$Y$88:$Y$112</c:f>
              <c:numCache>
                <c:formatCode>General</c:formatCode>
                <c:ptCount val="25"/>
                <c:pt idx="0">
                  <c:v>0.16666666666666663</c:v>
                </c:pt>
                <c:pt idx="1">
                  <c:v>3.2258064516129011E-2</c:v>
                </c:pt>
                <c:pt idx="2">
                  <c:v>6.4102564102564031E-3</c:v>
                </c:pt>
                <c:pt idx="3">
                  <c:v>1.2804097311139547E-3</c:v>
                </c:pt>
                <c:pt idx="4">
                  <c:v>2.5601638504864268E-4</c:v>
                </c:pt>
                <c:pt idx="5">
                  <c:v>5.1200655368388591E-5</c:v>
                </c:pt>
                <c:pt idx="6">
                  <c:v>1.024002621446709E-5</c:v>
                </c:pt>
                <c:pt idx="7">
                  <c:v>2.0480010485765314E-6</c:v>
                </c:pt>
                <c:pt idx="8">
                  <c:v>4.096000419430435E-7</c:v>
                </c:pt>
                <c:pt idx="9">
                  <c:v>8.1920001677721383E-8</c:v>
                </c:pt>
                <c:pt idx="10">
                  <c:v>1.6384000067108829E-8</c:v>
                </c:pt>
                <c:pt idx="11">
                  <c:v>3.2768000026843381E-9</c:v>
                </c:pt>
                <c:pt idx="12">
                  <c:v>6.5536000010737145E-10</c:v>
                </c:pt>
                <c:pt idx="13">
                  <c:v>1.310720000042945E-10</c:v>
                </c:pt>
                <c:pt idx="14">
                  <c:v>2.6214400000171727E-11</c:v>
                </c:pt>
                <c:pt idx="15">
                  <c:v>5.2428800000068432E-12</c:v>
                </c:pt>
                <c:pt idx="16">
                  <c:v>1.0485760000002699E-12</c:v>
                </c:pt>
                <c:pt idx="17">
                  <c:v>2.0971520000001017E-13</c:v>
                </c:pt>
                <c:pt idx="18">
                  <c:v>4.1943040000000301E-14</c:v>
                </c:pt>
                <c:pt idx="19">
                  <c:v>8.3886079999999677E-15</c:v>
                </c:pt>
                <c:pt idx="20">
                  <c:v>1.6777215999999975E-15</c:v>
                </c:pt>
                <c:pt idx="21">
                  <c:v>3.3554431999999846E-16</c:v>
                </c:pt>
                <c:pt idx="22">
                  <c:v>6.7108863999999502E-17</c:v>
                </c:pt>
                <c:pt idx="23">
                  <c:v>1.3421772799999863E-17</c:v>
                </c:pt>
                <c:pt idx="24">
                  <c:v>2.6843545599999843E-18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3-3E66-4021-A793-CA427014360E}"/>
            </c:ext>
          </c:extLst>
        </c:ser>
        <c:ser>
          <c:idx val="24"/>
          <c:order val="22"/>
          <c:tx>
            <c:v>1/A=10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'KREMSER DESORCIÓN'!$C$88:$C$112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'KREMSER DESORCIÓN'!$Z$88:$Z$112</c:f>
              <c:numCache>
                <c:formatCode>General</c:formatCode>
                <c:ptCount val="25"/>
                <c:pt idx="0">
                  <c:v>9.0909090909090912E-2</c:v>
                </c:pt>
                <c:pt idx="1">
                  <c:v>9.0090090090090089E-3</c:v>
                </c:pt>
                <c:pt idx="2">
                  <c:v>9.0009000900090005E-4</c:v>
                </c:pt>
                <c:pt idx="3">
                  <c:v>9.0000900009000085E-5</c:v>
                </c:pt>
                <c:pt idx="4">
                  <c:v>9.0000090000090004E-6</c:v>
                </c:pt>
                <c:pt idx="5">
                  <c:v>9.0000009000000897E-7</c:v>
                </c:pt>
                <c:pt idx="6">
                  <c:v>9.0000000900000007E-8</c:v>
                </c:pt>
                <c:pt idx="7">
                  <c:v>9.0000000089999992E-9</c:v>
                </c:pt>
                <c:pt idx="8">
                  <c:v>9.0000000009000004E-10</c:v>
                </c:pt>
                <c:pt idx="9">
                  <c:v>9.0000000000899998E-11</c:v>
                </c:pt>
                <c:pt idx="10">
                  <c:v>9.0000000000090017E-12</c:v>
                </c:pt>
                <c:pt idx="11">
                  <c:v>9.0000000000008997E-13</c:v>
                </c:pt>
                <c:pt idx="12">
                  <c:v>9.0000000000000904E-14</c:v>
                </c:pt>
                <c:pt idx="13">
                  <c:v>9.000000000000009E-15</c:v>
                </c:pt>
                <c:pt idx="14">
                  <c:v>9.0000000000000003E-16</c:v>
                </c:pt>
                <c:pt idx="15">
                  <c:v>9.0000000000000008E-17</c:v>
                </c:pt>
                <c:pt idx="16">
                  <c:v>8.9999999999999999E-18</c:v>
                </c:pt>
                <c:pt idx="17">
                  <c:v>9.0000000000000003E-19</c:v>
                </c:pt>
                <c:pt idx="18">
                  <c:v>9.0000000000000003E-20</c:v>
                </c:pt>
                <c:pt idx="19">
                  <c:v>8.9999999999999994E-21</c:v>
                </c:pt>
                <c:pt idx="20">
                  <c:v>8.9999999999999997E-22</c:v>
                </c:pt>
                <c:pt idx="21">
                  <c:v>8.9999999999999995E-23</c:v>
                </c:pt>
                <c:pt idx="22">
                  <c:v>9.000000000000001E-24</c:v>
                </c:pt>
                <c:pt idx="23">
                  <c:v>9.0000000000000002E-25</c:v>
                </c:pt>
                <c:pt idx="24">
                  <c:v>8.9999999999999998E-26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8-3E66-4021-A793-CA427014360E}"/>
            </c:ext>
          </c:extLst>
        </c:ser>
        <c:ser>
          <c:idx val="20"/>
          <c:order val="23"/>
          <c:tx>
            <c:strRef>
              <c:f>'KREMSER DESORCIÓN'!$O$12:$P$12</c:f>
              <c:strCache>
                <c:ptCount val="1"/>
                <c:pt idx="0">
                  <c:v>Np Rojo</c:v>
                </c:pt>
              </c:strCache>
            </c:strRef>
          </c:tx>
          <c:spPr>
            <a:ln w="47625">
              <a:solidFill>
                <a:schemeClr val="accent6">
                  <a:lumMod val="75000"/>
                  <a:alpha val="98000"/>
                </a:schemeClr>
              </a:solidFill>
            </a:ln>
          </c:spPr>
          <c:marker>
            <c:symbol val="x"/>
            <c:size val="1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AR"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DESORCIÓN'!$P$26</c:f>
              <c:numCache>
                <c:formatCode>0.000</c:formatCode>
                <c:ptCount val="1"/>
                <c:pt idx="0">
                  <c:v>20.854345326782845</c:v>
                </c:pt>
              </c:numCache>
            </c:numRef>
          </c:xVal>
          <c:yVal>
            <c:numRef>
              <c:f>'KREMSER DESORCIÓN'!$P$23</c:f>
              <c:numCache>
                <c:formatCode>0.000</c:formatCode>
                <c:ptCount val="1"/>
                <c:pt idx="0">
                  <c:v>0.11111111111111112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4-3E66-4021-A793-CA427014360E}"/>
            </c:ext>
          </c:extLst>
        </c:ser>
        <c:ser>
          <c:idx val="21"/>
          <c:order val="24"/>
          <c:tx>
            <c:strRef>
              <c:f>'KREMSER DESORCIÓN'!$O$31:$P$31</c:f>
              <c:strCache>
                <c:ptCount val="1"/>
                <c:pt idx="0">
                  <c:v>Caudal Rojo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1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AR"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DESORCIÓN'!$P$35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'KREMSER DESORCIÓN'!$P$43</c:f>
              <c:numCache>
                <c:formatCode>General</c:formatCode>
                <c:ptCount val="1"/>
                <c:pt idx="0">
                  <c:v>0.11111111111111112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5-3E66-4021-A793-CA427014360E}"/>
            </c:ext>
          </c:extLst>
        </c:ser>
        <c:ser>
          <c:idx val="22"/>
          <c:order val="25"/>
          <c:tx>
            <c:strRef>
              <c:f>'KREMSER DESORCIÓN'!$O$51:$P$51</c:f>
              <c:strCache>
                <c:ptCount val="1"/>
                <c:pt idx="0">
                  <c:v>Composicón Roja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1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AR"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DESORCIÓN'!$P$54</c:f>
              <c:numCache>
                <c:formatCode>General</c:formatCode>
                <c:ptCount val="1"/>
                <c:pt idx="0">
                  <c:v>20</c:v>
                </c:pt>
              </c:numCache>
            </c:numRef>
          </c:xVal>
          <c:yVal>
            <c:numRef>
              <c:f>'KREMSER DESORCIÓN'!$P$60</c:f>
              <c:numCache>
                <c:formatCode>General</c:formatCode>
                <c:ptCount val="1"/>
                <c:pt idx="0">
                  <c:v>6.4247374270338031E-4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6-3E66-4021-A793-CA427014360E}"/>
            </c:ext>
          </c:extLst>
        </c:ser>
        <c:ser>
          <c:idx val="23"/>
          <c:order val="26"/>
          <c:tx>
            <c:strRef>
              <c:f>'KREMSER DESORCIÓN'!$O$66:$P$66</c:f>
              <c:strCache>
                <c:ptCount val="1"/>
                <c:pt idx="0">
                  <c:v>Marcador Rojo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1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AR" sz="12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DESORCIÓN'!$P$68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'KREMSER DESORCIÓN'!$P$69</c:f>
              <c:numCache>
                <c:formatCode>General</c:formatCode>
                <c:ptCount val="1"/>
                <c:pt idx="0">
                  <c:v>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7-3E66-4021-A793-CA427014360E}"/>
            </c:ext>
          </c:extLst>
        </c:ser>
        <c:ser>
          <c:idx val="26"/>
          <c:order val="27"/>
          <c:tx>
            <c:strRef>
              <c:f>'KREMSER DESORCIÓN'!$Q$12:$R$12</c:f>
              <c:strCache>
                <c:ptCount val="1"/>
                <c:pt idx="0">
                  <c:v>Np Verde</c:v>
                </c:pt>
              </c:strCache>
            </c:strRef>
          </c:tx>
          <c:marker>
            <c:symbol val="x"/>
            <c:size val="12"/>
            <c:spPr>
              <a:solidFill>
                <a:srgbClr val="00B05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rgbClr val="00B050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DESORCIÓN'!$R$26</c:f>
              <c:numCache>
                <c:formatCode>0.000</c:formatCode>
                <c:ptCount val="1"/>
                <c:pt idx="0">
                  <c:v>10.655266207676499</c:v>
                </c:pt>
              </c:numCache>
            </c:numRef>
          </c:xVal>
          <c:yVal>
            <c:numRef>
              <c:f>'KREMSER DESORCIÓN'!$R$23</c:f>
              <c:numCache>
                <c:formatCode>0.000</c:formatCode>
                <c:ptCount val="1"/>
                <c:pt idx="0">
                  <c:v>0.11111111111111112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A-3E66-4021-A793-CA427014360E}"/>
            </c:ext>
          </c:extLst>
        </c:ser>
        <c:ser>
          <c:idx val="27"/>
          <c:order val="28"/>
          <c:tx>
            <c:strRef>
              <c:f>'KREMSER DESORCIÓN'!$Q$31:$R$31</c:f>
              <c:strCache>
                <c:ptCount val="1"/>
                <c:pt idx="0">
                  <c:v>Caudal Verde</c:v>
                </c:pt>
              </c:strCache>
            </c:strRef>
          </c:tx>
          <c:marker>
            <c:symbol val="triangle"/>
            <c:size val="12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rgbClr val="00B050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DESORCIÓN'!$R$35</c:f>
              <c:numCache>
                <c:formatCode>General</c:formatCode>
                <c:ptCount val="1"/>
                <c:pt idx="0">
                  <c:v>4</c:v>
                </c:pt>
              </c:numCache>
            </c:numRef>
          </c:xVal>
          <c:yVal>
            <c:numRef>
              <c:f>'KREMSER DESORCIÓN'!$R$43</c:f>
              <c:numCache>
                <c:formatCode>General</c:formatCode>
                <c:ptCount val="1"/>
                <c:pt idx="0">
                  <c:v>6.4220183486238536E-2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B-3E66-4021-A793-CA427014360E}"/>
            </c:ext>
          </c:extLst>
        </c:ser>
        <c:ser>
          <c:idx val="28"/>
          <c:order val="29"/>
          <c:tx>
            <c:strRef>
              <c:f>'KREMSER DESORCIÓN'!$Q$51:$R$51</c:f>
              <c:strCache>
                <c:ptCount val="1"/>
                <c:pt idx="0">
                  <c:v>Composición Verde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12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rgbClr val="00B050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DESORCIÓN'!$R$54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'KREMSER DESORCIÓN'!$R$60</c:f>
              <c:numCache>
                <c:formatCode>General</c:formatCode>
                <c:ptCount val="1"/>
                <c:pt idx="0">
                  <c:v>2.5191191992264852E-2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C-3E66-4021-A793-CA427014360E}"/>
            </c:ext>
          </c:extLst>
        </c:ser>
        <c:ser>
          <c:idx val="29"/>
          <c:order val="30"/>
          <c:tx>
            <c:strRef>
              <c:f>'KREMSER DESORCIÓN'!$Q$66:$R$66</c:f>
              <c:strCache>
                <c:ptCount val="1"/>
                <c:pt idx="0">
                  <c:v>Marcador Verde</c:v>
                </c:pt>
              </c:strCache>
            </c:strRef>
          </c:tx>
          <c:spPr>
            <a:ln>
              <a:solidFill>
                <a:srgbClr val="00B050">
                  <a:alpha val="96000"/>
                </a:srgbClr>
              </a:solidFill>
            </a:ln>
          </c:spPr>
          <c:marker>
            <c:symbol val="diamond"/>
            <c:size val="12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rgbClr val="00B050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DESORCIÓN'!$R$68</c:f>
              <c:numCache>
                <c:formatCode>General</c:formatCode>
                <c:ptCount val="1"/>
                <c:pt idx="0">
                  <c:v>7</c:v>
                </c:pt>
              </c:numCache>
            </c:numRef>
          </c:xVal>
          <c:yVal>
            <c:numRef>
              <c:f>'KREMSER DESORCIÓN'!$R$69</c:f>
              <c:numCache>
                <c:formatCode>General</c:formatCode>
                <c:ptCount val="1"/>
                <c:pt idx="0">
                  <c:v>0.5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D-3E66-4021-A793-CA427014360E}"/>
            </c:ext>
          </c:extLst>
        </c:ser>
        <c:ser>
          <c:idx val="30"/>
          <c:order val="31"/>
          <c:tx>
            <c:strRef>
              <c:f>'KREMSER DESORCIÓN'!$S$12:$T$12</c:f>
              <c:strCache>
                <c:ptCount val="1"/>
                <c:pt idx="0">
                  <c:v>Np Azul</c:v>
                </c:pt>
              </c:strCache>
            </c:strRef>
          </c:tx>
          <c:marker>
            <c:symbol val="x"/>
            <c:size val="12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DESORCIÓN'!$T$26</c:f>
              <c:numCache>
                <c:formatCode>0.000</c:formatCode>
                <c:ptCount val="1"/>
                <c:pt idx="0">
                  <c:v>13.053366445071664</c:v>
                </c:pt>
              </c:numCache>
            </c:numRef>
          </c:xVal>
          <c:yVal>
            <c:numRef>
              <c:f>'KREMSER DESORCIÓN'!$T$23</c:f>
              <c:numCache>
                <c:formatCode>0.000</c:formatCode>
                <c:ptCount val="1"/>
                <c:pt idx="0">
                  <c:v>5.8823529411764712E-2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E-3E66-4021-A793-CA427014360E}"/>
            </c:ext>
          </c:extLst>
        </c:ser>
        <c:ser>
          <c:idx val="31"/>
          <c:order val="32"/>
          <c:tx>
            <c:strRef>
              <c:f>'KREMSER DESORCIÓN'!$S$31:$T$31</c:f>
              <c:strCache>
                <c:ptCount val="1"/>
                <c:pt idx="0">
                  <c:v>Caudal Azul</c:v>
                </c:pt>
              </c:strCache>
            </c:strRef>
          </c:tx>
          <c:marker>
            <c:symbol val="triangle"/>
            <c:size val="12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DESORCIÓN'!$T$35</c:f>
              <c:numCache>
                <c:formatCode>General</c:formatCode>
                <c:ptCount val="1"/>
                <c:pt idx="0">
                  <c:v>12</c:v>
                </c:pt>
              </c:numCache>
            </c:numRef>
          </c:xVal>
          <c:yVal>
            <c:numRef>
              <c:f>'KREMSER DESORCIÓN'!$T$43</c:f>
              <c:numCache>
                <c:formatCode>General</c:formatCode>
                <c:ptCount val="1"/>
                <c:pt idx="0">
                  <c:v>5.8823529411764712E-2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F-3E66-4021-A793-CA427014360E}"/>
            </c:ext>
          </c:extLst>
        </c:ser>
        <c:ser>
          <c:idx val="32"/>
          <c:order val="33"/>
          <c:tx>
            <c:strRef>
              <c:f>'KREMSER DESORCIÓN'!$S$51:$T$51</c:f>
              <c:strCache>
                <c:ptCount val="1"/>
                <c:pt idx="0">
                  <c:v>Composicón Azul</c:v>
                </c:pt>
              </c:strCache>
            </c:strRef>
          </c:tx>
          <c:marker>
            <c:symbol val="circle"/>
            <c:size val="12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DESORCIÓN'!$T$54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'KREMSER DESORCIÓN'!$T$60</c:f>
              <c:numCache>
                <c:formatCode>General</c:formatCode>
                <c:ptCount val="1"/>
                <c:pt idx="0">
                  <c:v>0.1363153862290099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0-3E66-4021-A793-CA427014360E}"/>
            </c:ext>
          </c:extLst>
        </c:ser>
        <c:ser>
          <c:idx val="33"/>
          <c:order val="34"/>
          <c:tx>
            <c:strRef>
              <c:f>'KREMSER DESORCIÓN'!$S$66:$T$66</c:f>
              <c:strCache>
                <c:ptCount val="1"/>
                <c:pt idx="0">
                  <c:v>Marcador Azul</c:v>
                </c:pt>
              </c:strCache>
            </c:strRef>
          </c:tx>
          <c:marker>
            <c:symbol val="diamond"/>
            <c:size val="12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DESORCIÓN'!$T$68</c:f>
              <c:numCache>
                <c:formatCode>General</c:formatCode>
                <c:ptCount val="1"/>
                <c:pt idx="0">
                  <c:v>3</c:v>
                </c:pt>
              </c:numCache>
            </c:numRef>
          </c:xVal>
          <c:yVal>
            <c:numRef>
              <c:f>'KREMSER DESORCIÓN'!$T$69</c:f>
              <c:numCache>
                <c:formatCode>General</c:formatCode>
                <c:ptCount val="1"/>
                <c:pt idx="0">
                  <c:v>0.5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1-3E66-4021-A793-CA427014360E}"/>
            </c:ext>
          </c:extLst>
        </c:ser>
        <c:ser>
          <c:idx val="90"/>
          <c:order val="35"/>
          <c:tx>
            <c:strRef>
              <c:f>'KREMSER DESORCIÓN'!$U$12:$V$12</c:f>
              <c:strCache>
                <c:ptCount val="1"/>
                <c:pt idx="0">
                  <c:v>Np Violeta</c:v>
                </c:pt>
              </c:strCache>
            </c:strRef>
          </c:tx>
          <c:marker>
            <c:symbol val="square"/>
            <c:size val="12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4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DESORCIÓN'!$V$26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'KREMSER DESORCIÓN'!$V$23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E59B-40FD-8740-FB9E49A7EDC5}"/>
            </c:ext>
          </c:extLst>
        </c:ser>
        <c:ser>
          <c:idx val="91"/>
          <c:order val="36"/>
          <c:tx>
            <c:strRef>
              <c:f>'KREMSER DESORCIÓN'!$U$31:$V$31</c:f>
              <c:strCache>
                <c:ptCount val="1"/>
                <c:pt idx="0">
                  <c:v>Caudal Violeta</c:v>
                </c:pt>
              </c:strCache>
            </c:strRef>
          </c:tx>
          <c:marker>
            <c:symbol val="triangle"/>
            <c:size val="12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4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DESORCIÓN'!$V$35</c:f>
              <c:numCache>
                <c:formatCode>General</c:formatCode>
                <c:ptCount val="1"/>
              </c:numCache>
            </c:numRef>
          </c:xVal>
          <c:yVal>
            <c:numRef>
              <c:f>'KREMSER DESORCIÓN'!$V$43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E59B-40FD-8740-FB9E49A7EDC5}"/>
            </c:ext>
          </c:extLst>
        </c:ser>
        <c:ser>
          <c:idx val="92"/>
          <c:order val="37"/>
          <c:tx>
            <c:strRef>
              <c:f>'KREMSER DESORCIÓN'!$U$51:$V$51</c:f>
              <c:strCache>
                <c:ptCount val="1"/>
                <c:pt idx="0">
                  <c:v>Composición Violeta</c:v>
                </c:pt>
              </c:strCache>
            </c:strRef>
          </c:tx>
          <c:marker>
            <c:symbol val="circle"/>
            <c:size val="12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4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DESORCIÓN'!$V$54</c:f>
              <c:numCache>
                <c:formatCode>General</c:formatCode>
                <c:ptCount val="1"/>
              </c:numCache>
            </c:numRef>
          </c:xVal>
          <c:yVal>
            <c:numRef>
              <c:f>'KREMSER DESORCIÓN'!$V$60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E59B-40FD-8740-FB9E49A7EDC5}"/>
            </c:ext>
          </c:extLst>
        </c:ser>
        <c:ser>
          <c:idx val="93"/>
          <c:order val="38"/>
          <c:tx>
            <c:strRef>
              <c:f>'KREMSER DESORCIÓN'!$U$66:$V$66</c:f>
              <c:strCache>
                <c:ptCount val="1"/>
                <c:pt idx="0">
                  <c:v>Marcador Violeta</c:v>
                </c:pt>
              </c:strCache>
            </c:strRef>
          </c:tx>
          <c:marker>
            <c:symbol val="diamond"/>
            <c:size val="12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4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DESORCIÓN'!$V$68</c:f>
              <c:numCache>
                <c:formatCode>General</c:formatCode>
                <c:ptCount val="1"/>
              </c:numCache>
            </c:numRef>
          </c:xVal>
          <c:yVal>
            <c:numRef>
              <c:f>'KREMSER DESORCIÓN'!$V$69</c:f>
              <c:numCache>
                <c:formatCode>General</c:formatCode>
                <c:ptCount val="1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A-E59B-40FD-8740-FB9E49A7EDC5}"/>
            </c:ext>
          </c:extLst>
        </c:ser>
        <c:ser>
          <c:idx val="94"/>
          <c:order val="39"/>
          <c:tx>
            <c:strRef>
              <c:f>'KREMSER DESORCIÓN'!$W$12:$X$12</c:f>
              <c:strCache>
                <c:ptCount val="1"/>
                <c:pt idx="0">
                  <c:v>Np Naranja</c:v>
                </c:pt>
              </c:strCache>
            </c:strRef>
          </c:tx>
          <c:marker>
            <c:symbol val="square"/>
            <c:size val="12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6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DESORCIÓN'!$X$26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'KREMSER DESORCIÓN'!$X$23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B-E59B-40FD-8740-FB9E49A7EDC5}"/>
            </c:ext>
          </c:extLst>
        </c:ser>
        <c:ser>
          <c:idx val="95"/>
          <c:order val="40"/>
          <c:tx>
            <c:strRef>
              <c:f>'KREMSER DESORCIÓN'!$W$31:$X$31</c:f>
              <c:strCache>
                <c:ptCount val="1"/>
                <c:pt idx="0">
                  <c:v>Caudal Naranja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triangle"/>
            <c:size val="12"/>
            <c:spPr>
              <a:solidFill>
                <a:schemeClr val="accent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6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DESORCIÓN'!$X$35</c:f>
              <c:numCache>
                <c:formatCode>General</c:formatCode>
                <c:ptCount val="1"/>
              </c:numCache>
            </c:numRef>
          </c:xVal>
          <c:yVal>
            <c:numRef>
              <c:f>'KREMSER DESORCIÓN'!$X$43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E59B-40FD-8740-FB9E49A7EDC5}"/>
            </c:ext>
          </c:extLst>
        </c:ser>
        <c:ser>
          <c:idx val="96"/>
          <c:order val="41"/>
          <c:tx>
            <c:strRef>
              <c:f>'KREMSER DESORCIÓN'!$W$51:$X$51</c:f>
              <c:strCache>
                <c:ptCount val="1"/>
                <c:pt idx="0">
                  <c:v>Composición Naranja</c:v>
                </c:pt>
              </c:strCache>
            </c:strRef>
          </c:tx>
          <c:marker>
            <c:symbol val="circle"/>
            <c:size val="11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6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DESORCIÓN'!$X$54</c:f>
              <c:numCache>
                <c:formatCode>General</c:formatCode>
                <c:ptCount val="1"/>
              </c:numCache>
            </c:numRef>
          </c:xVal>
          <c:yVal>
            <c:numRef>
              <c:f>'KREMSER DESORCIÓN'!$X$60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8D36-45D1-B65B-D8C124205FB2}"/>
            </c:ext>
          </c:extLst>
        </c:ser>
        <c:ser>
          <c:idx val="97"/>
          <c:order val="42"/>
          <c:tx>
            <c:strRef>
              <c:f>'KREMSER DESORCIÓN'!$W$66:$X$66</c:f>
              <c:strCache>
                <c:ptCount val="1"/>
                <c:pt idx="0">
                  <c:v>Marcador Naranja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12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en-US" sz="1200" b="1">
                    <a:solidFill>
                      <a:schemeClr val="accent6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DESORCIÓN'!$X$68</c:f>
              <c:numCache>
                <c:formatCode>General</c:formatCode>
                <c:ptCount val="1"/>
              </c:numCache>
            </c:numRef>
          </c:xVal>
          <c:yVal>
            <c:numRef>
              <c:f>'KREMSER DESORCIÓN'!$X$69</c:f>
              <c:numCache>
                <c:formatCode>General</c:formatCode>
                <c:ptCount val="1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8D36-45D1-B65B-D8C124205FB2}"/>
            </c:ext>
          </c:extLst>
        </c:ser>
        <c:ser>
          <c:idx val="34"/>
          <c:order val="43"/>
          <c:tx>
            <c:v>Np=2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DESORCIÓN'!$C$119:$C$120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'KREMSER DESORCIÓN'!$D$119:$D$120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3-3E66-4021-A793-CA427014360E}"/>
            </c:ext>
          </c:extLst>
        </c:ser>
        <c:ser>
          <c:idx val="35"/>
          <c:order val="44"/>
          <c:tx>
            <c:v>Np=3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DESORCIÓN'!$C$121:$C$122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xVal>
          <c:yVal>
            <c:numRef>
              <c:f>'KREMSER DESORCIÓN'!$D$121:$D$122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4-3E66-4021-A793-CA427014360E}"/>
            </c:ext>
          </c:extLst>
        </c:ser>
        <c:ser>
          <c:idx val="36"/>
          <c:order val="45"/>
          <c:tx>
            <c:v>Np=4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DESORCIÓN'!$C$123:$C$124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'KREMSER DESORCIÓN'!$D$123:$D$124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5-3E66-4021-A793-CA427014360E}"/>
            </c:ext>
          </c:extLst>
        </c:ser>
        <c:ser>
          <c:idx val="37"/>
          <c:order val="46"/>
          <c:tx>
            <c:v>Np=5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DESORCIÓN'!$C$125:$C$126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'KREMSER DESORCIÓN'!$D$125:$D$126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6-3E66-4021-A793-CA427014360E}"/>
            </c:ext>
          </c:extLst>
        </c:ser>
        <c:ser>
          <c:idx val="38"/>
          <c:order val="47"/>
          <c:tx>
            <c:v>Np=6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DESORCIÓN'!$C$127:$C$128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xVal>
          <c:yVal>
            <c:numRef>
              <c:f>'KREMSER DESORCIÓN'!$D$127:$D$128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7-3E66-4021-A793-CA427014360E}"/>
            </c:ext>
          </c:extLst>
        </c:ser>
        <c:ser>
          <c:idx val="39"/>
          <c:order val="48"/>
          <c:tx>
            <c:v>Np=7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DESORCIÓN'!$C$129:$C$130</c:f>
              <c:numCache>
                <c:formatCode>General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xVal>
          <c:yVal>
            <c:numRef>
              <c:f>'KREMSER DESORCIÓN'!$D$129:$D$130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8-3E66-4021-A793-CA427014360E}"/>
            </c:ext>
          </c:extLst>
        </c:ser>
        <c:ser>
          <c:idx val="40"/>
          <c:order val="49"/>
          <c:tx>
            <c:v>Np=8</c:v>
          </c:tx>
          <c:spPr>
            <a:ln w="22225"/>
          </c:spPr>
          <c:marker>
            <c:symbol val="none"/>
          </c:marker>
          <c:dPt>
            <c:idx val="1"/>
            <c:bubble3D val="0"/>
            <c:spPr>
              <a:ln w="22225">
                <a:solidFill>
                  <a:schemeClr val="bg1">
                    <a:lumMod val="75000"/>
                  </a:schemeClr>
                </a:solidFill>
                <a:prstDash val="sysDot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7C51-453B-8B23-3EE01C0060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DESORCIÓN'!$C$131:$C$132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xVal>
          <c:yVal>
            <c:numRef>
              <c:f>'KREMSER DESORCIÓN'!$D$131:$D$132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9-3E66-4021-A793-CA427014360E}"/>
            </c:ext>
          </c:extLst>
        </c:ser>
        <c:ser>
          <c:idx val="41"/>
          <c:order val="50"/>
          <c:tx>
            <c:v>Np=9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'KREMSER DESORCIÓN'!$C$133:$C$134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xVal>
          <c:yVal>
            <c:numRef>
              <c:f>'KREMSER DESORCIÓN'!$D$133:$D$134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A-3E66-4021-A793-CA427014360E}"/>
            </c:ext>
          </c:extLst>
        </c:ser>
        <c:ser>
          <c:idx val="42"/>
          <c:order val="51"/>
          <c:tx>
            <c:v>Np=10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DESORCIÓN'!$C$135:$C$136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'KREMSER DESORCIÓN'!$D$135:$D$136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B-3E66-4021-A793-CA427014360E}"/>
            </c:ext>
          </c:extLst>
        </c:ser>
        <c:ser>
          <c:idx val="43"/>
          <c:order val="52"/>
          <c:tx>
            <c:v>Np=11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'KREMSER DESORCIÓN'!$C$137:$C$138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xVal>
          <c:yVal>
            <c:numRef>
              <c:f>'KREMSER DESORCIÓN'!$D$137:$D$138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C-3E66-4021-A793-CA427014360E}"/>
            </c:ext>
          </c:extLst>
        </c:ser>
        <c:ser>
          <c:idx val="44"/>
          <c:order val="53"/>
          <c:tx>
            <c:v>Np=12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DESORCIÓN'!$C$139:$C$140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xVal>
          <c:yVal>
            <c:numRef>
              <c:f>'KREMSER DESORCIÓN'!$D$139:$D$140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D-3E66-4021-A793-CA427014360E}"/>
            </c:ext>
          </c:extLst>
        </c:ser>
        <c:ser>
          <c:idx val="45"/>
          <c:order val="54"/>
          <c:tx>
            <c:v>Np=13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'KREMSER DESORCIÓN'!$C$141:$C$142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'KREMSER DESORCIÓN'!$D$141:$D$142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3E66-4021-A793-CA427014360E}"/>
            </c:ext>
          </c:extLst>
        </c:ser>
        <c:ser>
          <c:idx val="46"/>
          <c:order val="55"/>
          <c:tx>
            <c:v>Np=14</c:v>
          </c:tx>
          <c:spPr>
            <a:ln w="22225"/>
          </c:spPr>
          <c:marker>
            <c:symbol val="none"/>
          </c:marker>
          <c:dPt>
            <c:idx val="1"/>
            <c:bubble3D val="0"/>
            <c:spPr>
              <a:ln w="22225">
                <a:solidFill>
                  <a:schemeClr val="bg1">
                    <a:lumMod val="75000"/>
                  </a:schemeClr>
                </a:solidFill>
                <a:prstDash val="sysDot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C51-453B-8B23-3EE01C0060A2}"/>
              </c:ext>
            </c:extLst>
          </c:dPt>
          <c:xVal>
            <c:numRef>
              <c:f>'KREMSER DESORCIÓN'!$C$143:$C$144</c:f>
              <c:numCache>
                <c:formatCode>General</c:formatCode>
                <c:ptCount val="2"/>
                <c:pt idx="0">
                  <c:v>14</c:v>
                </c:pt>
                <c:pt idx="1">
                  <c:v>14</c:v>
                </c:pt>
              </c:numCache>
            </c:numRef>
          </c:xVal>
          <c:yVal>
            <c:numRef>
              <c:f>'KREMSER DESORCIÓN'!$D$143:$D$144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F-3E66-4021-A793-CA427014360E}"/>
            </c:ext>
          </c:extLst>
        </c:ser>
        <c:ser>
          <c:idx val="47"/>
          <c:order val="56"/>
          <c:tx>
            <c:v>Np=15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DESORCIÓN'!$C$145:$C$146</c:f>
              <c:numCache>
                <c:formatCode>General</c:formatCode>
                <c:ptCount val="2"/>
                <c:pt idx="0">
                  <c:v>15</c:v>
                </c:pt>
                <c:pt idx="1">
                  <c:v>15</c:v>
                </c:pt>
              </c:numCache>
            </c:numRef>
          </c:xVal>
          <c:yVal>
            <c:numRef>
              <c:f>'KREMSER DESORCIÓN'!$D$145:$D$146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0-3E66-4021-A793-CA427014360E}"/>
            </c:ext>
          </c:extLst>
        </c:ser>
        <c:ser>
          <c:idx val="48"/>
          <c:order val="57"/>
          <c:tx>
            <c:v>Np=16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'KREMSER DESORCIÓN'!$C$147:$C$148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'KREMSER DESORCIÓN'!$D$147:$D$148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1-3E66-4021-A793-CA427014360E}"/>
            </c:ext>
          </c:extLst>
        </c:ser>
        <c:ser>
          <c:idx val="49"/>
          <c:order val="58"/>
          <c:tx>
            <c:v>Np=17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'KREMSER DESORCIÓN'!$C$149:$C$150</c:f>
              <c:numCache>
                <c:formatCode>General</c:formatCode>
                <c:ptCount val="2"/>
                <c:pt idx="0">
                  <c:v>17</c:v>
                </c:pt>
                <c:pt idx="1">
                  <c:v>17</c:v>
                </c:pt>
              </c:numCache>
            </c:numRef>
          </c:xVal>
          <c:yVal>
            <c:numRef>
              <c:f>'KREMSER DESORCIÓN'!$D$149:$D$150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2-3E66-4021-A793-CA427014360E}"/>
            </c:ext>
          </c:extLst>
        </c:ser>
        <c:ser>
          <c:idx val="50"/>
          <c:order val="59"/>
          <c:tx>
            <c:v>Np=18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'KREMSER DESORCIÓN'!$C$151:$C$152</c:f>
              <c:numCache>
                <c:formatCode>General</c:formatCode>
                <c:ptCount val="2"/>
                <c:pt idx="0">
                  <c:v>18</c:v>
                </c:pt>
                <c:pt idx="1">
                  <c:v>18</c:v>
                </c:pt>
              </c:numCache>
            </c:numRef>
          </c:xVal>
          <c:yVal>
            <c:numRef>
              <c:f>'KREMSER DESORCIÓN'!$D$151:$D$152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3-3E66-4021-A793-CA427014360E}"/>
            </c:ext>
          </c:extLst>
        </c:ser>
        <c:ser>
          <c:idx val="51"/>
          <c:order val="60"/>
          <c:tx>
            <c:v>Np=19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'KREMSER DESORCIÓN'!$C$153:$C$154</c:f>
              <c:numCache>
                <c:formatCode>General</c:formatCode>
                <c:ptCount val="2"/>
                <c:pt idx="0">
                  <c:v>19</c:v>
                </c:pt>
                <c:pt idx="1">
                  <c:v>19</c:v>
                </c:pt>
              </c:numCache>
            </c:numRef>
          </c:xVal>
          <c:yVal>
            <c:numRef>
              <c:f>'KREMSER DESORCIÓN'!$D$153:$D$154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4-3E66-4021-A793-CA427014360E}"/>
            </c:ext>
          </c:extLst>
        </c:ser>
        <c:ser>
          <c:idx val="52"/>
          <c:order val="61"/>
          <c:tx>
            <c:v>Np=20</c:v>
          </c:tx>
          <c:spPr>
            <a:ln w="22225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dPt>
            <c:idx val="1"/>
            <c:bubble3D val="0"/>
            <c:spPr>
              <a:ln w="22225">
                <a:solidFill>
                  <a:schemeClr val="bg1">
                    <a:lumMod val="75000"/>
                  </a:schemeClr>
                </a:solidFill>
                <a:prstDash val="sysDot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C51-453B-8B23-3EE01C0060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DESORCIÓN'!$C$155:$C$156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xVal>
          <c:yVal>
            <c:numRef>
              <c:f>'KREMSER DESORCIÓN'!$D$155:$D$156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5-3E66-4021-A793-CA427014360E}"/>
            </c:ext>
          </c:extLst>
        </c:ser>
        <c:ser>
          <c:idx val="53"/>
          <c:order val="62"/>
          <c:tx>
            <c:v>Np=21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'KREMSER DESORCIÓN'!$C$157:$C$158</c:f>
              <c:numCache>
                <c:formatCode>General</c:formatCode>
                <c:ptCount val="2"/>
                <c:pt idx="0">
                  <c:v>21</c:v>
                </c:pt>
                <c:pt idx="1">
                  <c:v>21</c:v>
                </c:pt>
              </c:numCache>
            </c:numRef>
          </c:xVal>
          <c:yVal>
            <c:numRef>
              <c:f>'KREMSER DESORCIÓN'!$D$157:$D$158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6-3E66-4021-A793-CA427014360E}"/>
            </c:ext>
          </c:extLst>
        </c:ser>
        <c:ser>
          <c:idx val="54"/>
          <c:order val="63"/>
          <c:tx>
            <c:v>Np=22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'KREMSER DESORCIÓN'!$C$159:$C$160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'KREMSER DESORCIÓN'!$D$159:$D$160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7-3E66-4021-A793-CA427014360E}"/>
            </c:ext>
          </c:extLst>
        </c:ser>
        <c:ser>
          <c:idx val="55"/>
          <c:order val="64"/>
          <c:tx>
            <c:v>Np=23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'KREMSER DESORCIÓN'!$C$161:$C$162</c:f>
              <c:numCache>
                <c:formatCode>General</c:formatCode>
                <c:ptCount val="2"/>
                <c:pt idx="0">
                  <c:v>23</c:v>
                </c:pt>
                <c:pt idx="1">
                  <c:v>23</c:v>
                </c:pt>
              </c:numCache>
            </c:numRef>
          </c:xVal>
          <c:yVal>
            <c:numRef>
              <c:f>'KREMSER DESORCIÓN'!$D$161:$D$162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8-3E66-4021-A793-CA427014360E}"/>
            </c:ext>
          </c:extLst>
        </c:ser>
        <c:ser>
          <c:idx val="56"/>
          <c:order val="65"/>
          <c:tx>
            <c:v>Np=24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'KREMSER DESORCIÓN'!$C$163:$C$164</c:f>
              <c:numCache>
                <c:formatCode>General</c:formatCode>
                <c:ptCount val="2"/>
                <c:pt idx="0">
                  <c:v>24</c:v>
                </c:pt>
                <c:pt idx="1">
                  <c:v>24</c:v>
                </c:pt>
              </c:numCache>
            </c:numRef>
          </c:xVal>
          <c:yVal>
            <c:numRef>
              <c:f>'KREMSER DESORCIÓN'!$D$163:$D$164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9-3E66-4021-A793-CA427014360E}"/>
            </c:ext>
          </c:extLst>
        </c:ser>
        <c:ser>
          <c:idx val="57"/>
          <c:order val="66"/>
          <c:tx>
            <c:v>Np=25</c:v>
          </c:tx>
          <c:spPr>
            <a:ln w="22225">
              <a:solidFill>
                <a:schemeClr val="bg1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DESORCIÓN'!$C$165:$C$166</c:f>
              <c:numCache>
                <c:formatCode>General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xVal>
          <c:yVal>
            <c:numRef>
              <c:f>'KREMSER DESORCIÓN'!$D$165:$D$166</c:f>
              <c:numCache>
                <c:formatCode>General</c:formatCode>
                <c:ptCount val="2"/>
                <c:pt idx="0">
                  <c:v>1.0000000000000001E-5</c:v>
                </c:pt>
                <c:pt idx="1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3A-3E66-4021-A793-CA427014360E}"/>
            </c:ext>
          </c:extLst>
        </c:ser>
        <c:ser>
          <c:idx val="58"/>
          <c:order val="67"/>
          <c:tx>
            <c:v>"Y"=0.0002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DESORCIÓN'!$G$117:$G$118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DESORCIÓN'!$F$117:$F$118</c:f>
              <c:numCache>
                <c:formatCode>General</c:formatCode>
                <c:ptCount val="2"/>
                <c:pt idx="0">
                  <c:v>2.0000000000000001E-4</c:v>
                </c:pt>
                <c:pt idx="1">
                  <c:v>2.0000000000000001E-4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7C51-453B-8B23-3EE01C0060A2}"/>
            </c:ext>
          </c:extLst>
        </c:ser>
        <c:ser>
          <c:idx val="59"/>
          <c:order val="68"/>
          <c:tx>
            <c:v>"Y"=0.0003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DESORCIÓN'!$G$119:$G$120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DESORCIÓN'!$F$119:$F$120</c:f>
              <c:numCache>
                <c:formatCode>General</c:formatCode>
                <c:ptCount val="2"/>
                <c:pt idx="0">
                  <c:v>3.0000000000000003E-4</c:v>
                </c:pt>
                <c:pt idx="1">
                  <c:v>3.0000000000000003E-4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7C51-453B-8B23-3EE01C0060A2}"/>
            </c:ext>
          </c:extLst>
        </c:ser>
        <c:ser>
          <c:idx val="60"/>
          <c:order val="69"/>
          <c:tx>
            <c:v>"Y"=0.0004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DESORCIÓN'!$G$121:$G$122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DESORCIÓN'!$F$121:$F$122</c:f>
              <c:numCache>
                <c:formatCode>General</c:formatCode>
                <c:ptCount val="2"/>
                <c:pt idx="0">
                  <c:v>4.0000000000000002E-4</c:v>
                </c:pt>
                <c:pt idx="1">
                  <c:v>4.0000000000000002E-4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7C51-453B-8B23-3EE01C0060A2}"/>
            </c:ext>
          </c:extLst>
        </c:ser>
        <c:ser>
          <c:idx val="61"/>
          <c:order val="70"/>
          <c:tx>
            <c:v>"Y"=0.0005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DESORCIÓN'!$G$123:$G$124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DESORCIÓN'!$F$123:$F$124</c:f>
              <c:numCache>
                <c:formatCode>General</c:formatCode>
                <c:ptCount val="2"/>
                <c:pt idx="0">
                  <c:v>5.0000000000000001E-4</c:v>
                </c:pt>
                <c:pt idx="1">
                  <c:v>5.0000000000000001E-4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7C51-453B-8B23-3EE01C0060A2}"/>
            </c:ext>
          </c:extLst>
        </c:ser>
        <c:ser>
          <c:idx val="62"/>
          <c:order val="71"/>
          <c:tx>
            <c:v>"Y"=0.0006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DESORCIÓN'!$G$125:$G$126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DESORCIÓN'!$F$125:$F$126</c:f>
              <c:numCache>
                <c:formatCode>General</c:formatCode>
                <c:ptCount val="2"/>
                <c:pt idx="0">
                  <c:v>6.0000000000000006E-4</c:v>
                </c:pt>
                <c:pt idx="1">
                  <c:v>6.0000000000000006E-4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7C51-453B-8B23-3EE01C0060A2}"/>
            </c:ext>
          </c:extLst>
        </c:ser>
        <c:ser>
          <c:idx val="63"/>
          <c:order val="72"/>
          <c:tx>
            <c:v>"Y"=0.0007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DESORCIÓN'!$G$127:$G$128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DESORCIÓN'!$F$127:$F$128</c:f>
              <c:numCache>
                <c:formatCode>General</c:formatCode>
                <c:ptCount val="2"/>
                <c:pt idx="0">
                  <c:v>7.000000000000001E-4</c:v>
                </c:pt>
                <c:pt idx="1">
                  <c:v>7.000000000000001E-4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7C51-453B-8B23-3EE01C0060A2}"/>
            </c:ext>
          </c:extLst>
        </c:ser>
        <c:ser>
          <c:idx val="64"/>
          <c:order val="73"/>
          <c:tx>
            <c:v>"Y"=0.0008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DESORCIÓN'!$G$129:$G$130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DESORCIÓN'!$F$129:$F$130</c:f>
              <c:numCache>
                <c:formatCode>General</c:formatCode>
                <c:ptCount val="2"/>
                <c:pt idx="0">
                  <c:v>8.0000000000000015E-4</c:v>
                </c:pt>
                <c:pt idx="1">
                  <c:v>8.0000000000000015E-4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7C51-453B-8B23-3EE01C0060A2}"/>
            </c:ext>
          </c:extLst>
        </c:ser>
        <c:ser>
          <c:idx val="65"/>
          <c:order val="74"/>
          <c:tx>
            <c:v>"Y"=0.0009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DESORCIÓN'!$G$131:$G$132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DESORCIÓN'!$F$131:$F$132</c:f>
              <c:numCache>
                <c:formatCode>General</c:formatCode>
                <c:ptCount val="2"/>
                <c:pt idx="0">
                  <c:v>9.0000000000000019E-4</c:v>
                </c:pt>
                <c:pt idx="1">
                  <c:v>9.0000000000000019E-4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A-7C51-453B-8B23-3EE01C0060A2}"/>
            </c:ext>
          </c:extLst>
        </c:ser>
        <c:ser>
          <c:idx val="66"/>
          <c:order val="75"/>
          <c:tx>
            <c:v>"Y"=0.002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DESORCIÓN'!$G$136:$G$137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DESORCIÓN'!$F$136:$F$137</c:f>
              <c:numCache>
                <c:formatCode>General</c:formatCode>
                <c:ptCount val="2"/>
                <c:pt idx="0">
                  <c:v>2E-3</c:v>
                </c:pt>
                <c:pt idx="1">
                  <c:v>2E-3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B-7C51-453B-8B23-3EE01C0060A2}"/>
            </c:ext>
          </c:extLst>
        </c:ser>
        <c:ser>
          <c:idx val="67"/>
          <c:order val="76"/>
          <c:tx>
            <c:v>"Y"=0.003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DESORCIÓN'!$G$138:$G$139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DESORCIÓN'!$F$138:$F$139</c:f>
              <c:numCache>
                <c:formatCode>General</c:formatCode>
                <c:ptCount val="2"/>
                <c:pt idx="0">
                  <c:v>3.0000000000000001E-3</c:v>
                </c:pt>
                <c:pt idx="1">
                  <c:v>3.0000000000000001E-3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7C51-453B-8B23-3EE01C0060A2}"/>
            </c:ext>
          </c:extLst>
        </c:ser>
        <c:ser>
          <c:idx val="68"/>
          <c:order val="77"/>
          <c:tx>
            <c:v>"Y"=0.004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DESORCIÓN'!$G$140:$G$141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DESORCIÓN'!$F$140:$F$141</c:f>
              <c:numCache>
                <c:formatCode>General</c:formatCode>
                <c:ptCount val="2"/>
                <c:pt idx="0">
                  <c:v>4.0000000000000001E-3</c:v>
                </c:pt>
                <c:pt idx="1">
                  <c:v>4.0000000000000001E-3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7C51-453B-8B23-3EE01C0060A2}"/>
            </c:ext>
          </c:extLst>
        </c:ser>
        <c:ser>
          <c:idx val="89"/>
          <c:order val="78"/>
          <c:tx>
            <c:v>"Y"=0.005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DESORCIÓN'!$G$142:$G$143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DESORCIÓN'!$F$142:$F$143</c:f>
              <c:numCache>
                <c:formatCode>General</c:formatCode>
                <c:ptCount val="2"/>
                <c:pt idx="0">
                  <c:v>5.0000000000000001E-3</c:v>
                </c:pt>
                <c:pt idx="1">
                  <c:v>5.0000000000000001E-3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2-7C51-453B-8B23-3EE01C0060A2}"/>
            </c:ext>
          </c:extLst>
        </c:ser>
        <c:ser>
          <c:idx val="69"/>
          <c:order val="79"/>
          <c:tx>
            <c:v>"Y"=0.006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DESORCIÓN'!$G$144:$G$145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DESORCIÓN'!$F$144:$F$145</c:f>
              <c:numCache>
                <c:formatCode>General</c:formatCode>
                <c:ptCount val="2"/>
                <c:pt idx="0">
                  <c:v>6.0000000000000001E-3</c:v>
                </c:pt>
                <c:pt idx="1">
                  <c:v>6.0000000000000001E-3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E-7C51-453B-8B23-3EE01C0060A2}"/>
            </c:ext>
          </c:extLst>
        </c:ser>
        <c:ser>
          <c:idx val="70"/>
          <c:order val="80"/>
          <c:tx>
            <c:v>"Y"=0.007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DESORCIÓN'!$G$146:$G$147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DESORCIÓN'!$F$146:$F$147</c:f>
              <c:numCache>
                <c:formatCode>General</c:formatCode>
                <c:ptCount val="2"/>
                <c:pt idx="0">
                  <c:v>7.0000000000000001E-3</c:v>
                </c:pt>
                <c:pt idx="1">
                  <c:v>7.0000000000000001E-3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F-7C51-453B-8B23-3EE01C0060A2}"/>
            </c:ext>
          </c:extLst>
        </c:ser>
        <c:ser>
          <c:idx val="71"/>
          <c:order val="81"/>
          <c:tx>
            <c:v>"Y"=0.008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DESORCIÓN'!$G$148:$G$149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DESORCIÓN'!$F$148:$F$149</c:f>
              <c:numCache>
                <c:formatCode>General</c:formatCode>
                <c:ptCount val="2"/>
                <c:pt idx="0">
                  <c:v>8.0000000000000002E-3</c:v>
                </c:pt>
                <c:pt idx="1">
                  <c:v>8.0000000000000002E-3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0-7C51-453B-8B23-3EE01C0060A2}"/>
            </c:ext>
          </c:extLst>
        </c:ser>
        <c:ser>
          <c:idx val="72"/>
          <c:order val="82"/>
          <c:tx>
            <c:v>"Y"=0.009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DESORCIÓN'!$G$150:$G$151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DESORCIÓN'!$F$150:$F$151</c:f>
              <c:numCache>
                <c:formatCode>General</c:formatCode>
                <c:ptCount val="2"/>
                <c:pt idx="0">
                  <c:v>9.0000000000000011E-3</c:v>
                </c:pt>
                <c:pt idx="1">
                  <c:v>9.0000000000000011E-3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1-7C51-453B-8B23-3EE01C0060A2}"/>
            </c:ext>
          </c:extLst>
        </c:ser>
        <c:ser>
          <c:idx val="73"/>
          <c:order val="83"/>
          <c:tx>
            <c:v>"Y"=0.02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'KREMSER DESORCIÓN'!$G$155:$G$156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DESORCIÓN'!$F$155:$F$156</c:f>
              <c:numCache>
                <c:formatCode>General</c:formatCode>
                <c:ptCount val="2"/>
                <c:pt idx="0">
                  <c:v>0.02</c:v>
                </c:pt>
                <c:pt idx="1">
                  <c:v>0.02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2-7C51-453B-8B23-3EE01C0060A2}"/>
            </c:ext>
          </c:extLst>
        </c:ser>
        <c:ser>
          <c:idx val="74"/>
          <c:order val="84"/>
          <c:tx>
            <c:v>"Y"=0.03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DESORCIÓN'!$G$157:$G$158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DESORCIÓN'!$F$157:$F$158</c:f>
              <c:numCache>
                <c:formatCode>General</c:formatCode>
                <c:ptCount val="2"/>
                <c:pt idx="0">
                  <c:v>0.03</c:v>
                </c:pt>
                <c:pt idx="1">
                  <c:v>0.03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3-7C51-453B-8B23-3EE01C0060A2}"/>
            </c:ext>
          </c:extLst>
        </c:ser>
        <c:ser>
          <c:idx val="75"/>
          <c:order val="85"/>
          <c:tx>
            <c:v>"Y"=0.04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DESORCIÓN'!$G$159:$G$160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DESORCIÓN'!$F$159:$F$160</c:f>
              <c:numCache>
                <c:formatCode>General</c:formatCode>
                <c:ptCount val="2"/>
                <c:pt idx="0">
                  <c:v>0.04</c:v>
                </c:pt>
                <c:pt idx="1">
                  <c:v>0.04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4-7C51-453B-8B23-3EE01C0060A2}"/>
            </c:ext>
          </c:extLst>
        </c:ser>
        <c:ser>
          <c:idx val="76"/>
          <c:order val="86"/>
          <c:tx>
            <c:v>"Y"=0.05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DESORCIÓN'!$G$161:$G$162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DESORCIÓN'!$F$161:$F$162</c:f>
              <c:numCache>
                <c:formatCode>General</c:formatCode>
                <c:ptCount val="2"/>
                <c:pt idx="0">
                  <c:v>0.05</c:v>
                </c:pt>
                <c:pt idx="1">
                  <c:v>0.05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5-7C51-453B-8B23-3EE01C0060A2}"/>
            </c:ext>
          </c:extLst>
        </c:ser>
        <c:ser>
          <c:idx val="77"/>
          <c:order val="87"/>
          <c:tx>
            <c:v>"Y"=0.06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DESORCIÓN'!$G$163:$G$164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DESORCIÓN'!$F$163:$F$164</c:f>
              <c:numCache>
                <c:formatCode>General</c:formatCode>
                <c:ptCount val="2"/>
                <c:pt idx="0">
                  <c:v>6.0000000000000005E-2</c:v>
                </c:pt>
                <c:pt idx="1">
                  <c:v>6.0000000000000005E-2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6-7C51-453B-8B23-3EE01C0060A2}"/>
            </c:ext>
          </c:extLst>
        </c:ser>
        <c:ser>
          <c:idx val="78"/>
          <c:order val="88"/>
          <c:tx>
            <c:v>"Y"=0.07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DESORCIÓN'!$G$165:$G$166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DESORCIÓN'!$F$165:$F$166</c:f>
              <c:numCache>
                <c:formatCode>General</c:formatCode>
                <c:ptCount val="2"/>
                <c:pt idx="0">
                  <c:v>7.0000000000000007E-2</c:v>
                </c:pt>
                <c:pt idx="1">
                  <c:v>7.0000000000000007E-2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7-7C51-453B-8B23-3EE01C0060A2}"/>
            </c:ext>
          </c:extLst>
        </c:ser>
        <c:ser>
          <c:idx val="79"/>
          <c:order val="89"/>
          <c:tx>
            <c:v>"Y"=0.08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DESORCIÓN'!$G$167:$G$168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DESORCIÓN'!$F$167:$F$168</c:f>
              <c:numCache>
                <c:formatCode>General</c:formatCode>
                <c:ptCount val="2"/>
                <c:pt idx="0">
                  <c:v>0.08</c:v>
                </c:pt>
                <c:pt idx="1">
                  <c:v>0.08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8-7C51-453B-8B23-3EE01C0060A2}"/>
            </c:ext>
          </c:extLst>
        </c:ser>
        <c:ser>
          <c:idx val="80"/>
          <c:order val="90"/>
          <c:tx>
            <c:v>"Y"=0.09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DESORCIÓN'!$G$169:$G$170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DESORCIÓN'!$F$169:$F$170</c:f>
              <c:numCache>
                <c:formatCode>General</c:formatCode>
                <c:ptCount val="2"/>
                <c:pt idx="0">
                  <c:v>0.09</c:v>
                </c:pt>
                <c:pt idx="1">
                  <c:v>0.09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9-7C51-453B-8B23-3EE01C0060A2}"/>
            </c:ext>
          </c:extLst>
        </c:ser>
        <c:ser>
          <c:idx val="81"/>
          <c:order val="91"/>
          <c:tx>
            <c:v>"Y"=0.2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DESORCIÓN'!$G$172:$G$173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DESORCIÓN'!$F$172:$F$173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A-7C51-453B-8B23-3EE01C0060A2}"/>
            </c:ext>
          </c:extLst>
        </c:ser>
        <c:ser>
          <c:idx val="82"/>
          <c:order val="92"/>
          <c:tx>
            <c:v>"Y"=0.3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DESORCIÓN'!$G$174:$G$175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DESORCIÓN'!$F$174:$F$175</c:f>
              <c:numCache>
                <c:formatCode>General</c:formatCode>
                <c:ptCount val="2"/>
                <c:pt idx="0">
                  <c:v>0.30000000000000004</c:v>
                </c:pt>
                <c:pt idx="1">
                  <c:v>0.30000000000000004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B-7C51-453B-8B23-3EE01C0060A2}"/>
            </c:ext>
          </c:extLst>
        </c:ser>
        <c:ser>
          <c:idx val="83"/>
          <c:order val="93"/>
          <c:tx>
            <c:v>"Y"=0.4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DESORCIÓN'!$G$176:$G$177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DESORCIÓN'!$F$176:$F$177</c:f>
              <c:numCache>
                <c:formatCode>General</c:formatCode>
                <c:ptCount val="2"/>
                <c:pt idx="0">
                  <c:v>0.4</c:v>
                </c:pt>
                <c:pt idx="1">
                  <c:v>0.4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C-7C51-453B-8B23-3EE01C0060A2}"/>
            </c:ext>
          </c:extLst>
        </c:ser>
        <c:ser>
          <c:idx val="84"/>
          <c:order val="94"/>
          <c:tx>
            <c:v>"Y"=0.5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DESORCIÓN'!$G$178:$G$179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DESORCIÓN'!$F$178:$F$179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D-7C51-453B-8B23-3EE01C0060A2}"/>
            </c:ext>
          </c:extLst>
        </c:ser>
        <c:ser>
          <c:idx val="85"/>
          <c:order val="95"/>
          <c:tx>
            <c:v>"Y"=0.6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DESORCIÓN'!$G$180:$G$181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DESORCIÓN'!$F$180:$F$181</c:f>
              <c:numCache>
                <c:formatCode>General</c:formatCode>
                <c:ptCount val="2"/>
                <c:pt idx="0">
                  <c:v>0.6</c:v>
                </c:pt>
                <c:pt idx="1">
                  <c:v>0.6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E-7C51-453B-8B23-3EE01C0060A2}"/>
            </c:ext>
          </c:extLst>
        </c:ser>
        <c:ser>
          <c:idx val="86"/>
          <c:order val="96"/>
          <c:tx>
            <c:v>"Y"=0.7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DESORCIÓN'!$G$182:$G$183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DESORCIÓN'!$F$182:$F$183</c:f>
              <c:numCache>
                <c:formatCode>General</c:formatCode>
                <c:ptCount val="2"/>
                <c:pt idx="0">
                  <c:v>0.7</c:v>
                </c:pt>
                <c:pt idx="1">
                  <c:v>0.7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F-7C51-453B-8B23-3EE01C0060A2}"/>
            </c:ext>
          </c:extLst>
        </c:ser>
        <c:ser>
          <c:idx val="87"/>
          <c:order val="97"/>
          <c:tx>
            <c:v>"Y"=0.8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DESORCIÓN'!$G$184:$G$185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DESORCIÓN'!$F$184:$F$185</c:f>
              <c:numCache>
                <c:formatCode>General</c:formatCode>
                <c:ptCount val="2"/>
                <c:pt idx="0">
                  <c:v>0.79999999999999993</c:v>
                </c:pt>
                <c:pt idx="1">
                  <c:v>0.79999999999999993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0-7C51-453B-8B23-3EE01C0060A2}"/>
            </c:ext>
          </c:extLst>
        </c:ser>
        <c:ser>
          <c:idx val="88"/>
          <c:order val="98"/>
          <c:tx>
            <c:v>"Y"=0.9</c:v>
          </c:tx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'KREMSER DESORCIÓN'!$G$186:$G$187</c:f>
              <c:numCache>
                <c:formatCode>General</c:formatCode>
                <c:ptCount val="2"/>
                <c:pt idx="0">
                  <c:v>1</c:v>
                </c:pt>
                <c:pt idx="1">
                  <c:v>50</c:v>
                </c:pt>
              </c:numCache>
            </c:numRef>
          </c:xVal>
          <c:yVal>
            <c:numRef>
              <c:f>'KREMSER DESORCIÓN'!$F$186:$F$187</c:f>
              <c:numCache>
                <c:formatCode>General</c:formatCode>
                <c:ptCount val="2"/>
                <c:pt idx="0">
                  <c:v>0.89999999999999991</c:v>
                </c:pt>
                <c:pt idx="1">
                  <c:v>0.89999999999999991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1-7C51-453B-8B23-3EE01C006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653440"/>
        <c:axId val="242671616"/>
      </c:scatterChart>
      <c:valAx>
        <c:axId val="242653440"/>
        <c:scaling>
          <c:logBase val="10"/>
          <c:orientation val="minMax"/>
          <c:max val="28"/>
          <c:min val="1"/>
        </c:scaling>
        <c:delete val="1"/>
        <c:axPos val="b"/>
        <c:numFmt formatCode="General" sourceLinked="1"/>
        <c:majorTickMark val="out"/>
        <c:minorTickMark val="none"/>
        <c:tickLblPos val="nextTo"/>
        <c:crossAx val="242671616"/>
        <c:crosses val="autoZero"/>
        <c:crossBetween val="midCat"/>
        <c:majorUnit val="10"/>
        <c:minorUnit val="10"/>
      </c:valAx>
      <c:valAx>
        <c:axId val="242671616"/>
        <c:scaling>
          <c:logBase val="10"/>
          <c:orientation val="minMax"/>
          <c:max val="1"/>
          <c:min val="1.0000000000000022E-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242653440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228204</xdr:colOff>
      <xdr:row>8</xdr:row>
      <xdr:rowOff>31748</xdr:rowOff>
    </xdr:from>
    <xdr:to>
      <xdr:col>12</xdr:col>
      <xdr:colOff>330200</xdr:colOff>
      <xdr:row>71</xdr:row>
      <xdr:rowOff>99580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F69558D7-7378-4FA6-BD06-3785161B3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704850</xdr:colOff>
      <xdr:row>72</xdr:row>
      <xdr:rowOff>95250</xdr:rowOff>
    </xdr:from>
    <xdr:to>
      <xdr:col>7</xdr:col>
      <xdr:colOff>361950</xdr:colOff>
      <xdr:row>80</xdr:row>
      <xdr:rowOff>76200</xdr:rowOff>
    </xdr:to>
    <xdr:pic>
      <xdr:nvPicPr>
        <xdr:cNvPr id="3" name="7 Imagen" descr="definicion de A.jpg">
          <a:extLst>
            <a:ext uri="{FF2B5EF4-FFF2-40B4-BE49-F238E27FC236}">
              <a16:creationId xmlns="" xmlns:a16="http://schemas.microsoft.com/office/drawing/2014/main" id="{CAB92D83-59EB-47F0-9BAE-6E0BF6554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76550" y="13575030"/>
          <a:ext cx="2918460" cy="1443990"/>
        </a:xfrm>
        <a:prstGeom prst="rect">
          <a:avLst/>
        </a:prstGeom>
      </xdr:spPr>
    </xdr:pic>
    <xdr:clientData/>
  </xdr:twoCellAnchor>
  <xdr:twoCellAnchor>
    <xdr:from>
      <xdr:col>11</xdr:col>
      <xdr:colOff>352096</xdr:colOff>
      <xdr:row>16</xdr:row>
      <xdr:rowOff>110359</xdr:rowOff>
    </xdr:from>
    <xdr:to>
      <xdr:col>11</xdr:col>
      <xdr:colOff>749648</xdr:colOff>
      <xdr:row>17</xdr:row>
      <xdr:rowOff>145929</xdr:rowOff>
    </xdr:to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DBC57DC1-DEBC-48A4-A19C-B5F563C752CB}"/>
            </a:ext>
          </a:extLst>
        </xdr:cNvPr>
        <xdr:cNvSpPr txBox="1"/>
      </xdr:nvSpPr>
      <xdr:spPr>
        <a:xfrm>
          <a:off x="8955076" y="3181219"/>
          <a:ext cx="397552" cy="2184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0.6</a:t>
          </a:r>
        </a:p>
      </xdr:txBody>
    </xdr:sp>
    <xdr:clientData/>
  </xdr:twoCellAnchor>
  <xdr:twoCellAnchor>
    <xdr:from>
      <xdr:col>11</xdr:col>
      <xdr:colOff>352095</xdr:colOff>
      <xdr:row>18</xdr:row>
      <xdr:rowOff>68317</xdr:rowOff>
    </xdr:from>
    <xdr:to>
      <xdr:col>11</xdr:col>
      <xdr:colOff>749647</xdr:colOff>
      <xdr:row>19</xdr:row>
      <xdr:rowOff>103887</xdr:rowOff>
    </xdr:to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5960BCC8-7C54-447F-AA28-A542F8EAF0C2}"/>
            </a:ext>
          </a:extLst>
        </xdr:cNvPr>
        <xdr:cNvSpPr txBox="1"/>
      </xdr:nvSpPr>
      <xdr:spPr>
        <a:xfrm>
          <a:off x="8955075" y="3504937"/>
          <a:ext cx="397552" cy="2184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0.7</a:t>
          </a:r>
        </a:p>
      </xdr:txBody>
    </xdr:sp>
    <xdr:clientData/>
  </xdr:twoCellAnchor>
  <xdr:twoCellAnchor>
    <xdr:from>
      <xdr:col>11</xdr:col>
      <xdr:colOff>357350</xdr:colOff>
      <xdr:row>20</xdr:row>
      <xdr:rowOff>136634</xdr:rowOff>
    </xdr:from>
    <xdr:to>
      <xdr:col>11</xdr:col>
      <xdr:colOff>754902</xdr:colOff>
      <xdr:row>21</xdr:row>
      <xdr:rowOff>166948</xdr:rowOff>
    </xdr:to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4A668B3F-9EA5-4826-A19F-8BBE506ADCC5}"/>
            </a:ext>
          </a:extLst>
        </xdr:cNvPr>
        <xdr:cNvSpPr txBox="1"/>
      </xdr:nvSpPr>
      <xdr:spPr>
        <a:xfrm>
          <a:off x="8960330" y="3939014"/>
          <a:ext cx="397552" cy="22081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0.8</a:t>
          </a:r>
        </a:p>
      </xdr:txBody>
    </xdr:sp>
    <xdr:clientData/>
  </xdr:twoCellAnchor>
  <xdr:twoCellAnchor>
    <xdr:from>
      <xdr:col>11</xdr:col>
      <xdr:colOff>346841</xdr:colOff>
      <xdr:row>24</xdr:row>
      <xdr:rowOff>141890</xdr:rowOff>
    </xdr:from>
    <xdr:to>
      <xdr:col>11</xdr:col>
      <xdr:colOff>744393</xdr:colOff>
      <xdr:row>25</xdr:row>
      <xdr:rowOff>177460</xdr:rowOff>
    </xdr:to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DD55AFF8-609F-41C2-A88F-A27FEB19E6E2}"/>
            </a:ext>
          </a:extLst>
        </xdr:cNvPr>
        <xdr:cNvSpPr txBox="1"/>
      </xdr:nvSpPr>
      <xdr:spPr>
        <a:xfrm>
          <a:off x="8949821" y="4691030"/>
          <a:ext cx="397552" cy="2184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0.9</a:t>
          </a:r>
        </a:p>
      </xdr:txBody>
    </xdr:sp>
    <xdr:clientData/>
  </xdr:twoCellAnchor>
  <xdr:twoCellAnchor>
    <xdr:from>
      <xdr:col>11</xdr:col>
      <xdr:colOff>339530</xdr:colOff>
      <xdr:row>30</xdr:row>
      <xdr:rowOff>189872</xdr:rowOff>
    </xdr:from>
    <xdr:to>
      <xdr:col>11</xdr:col>
      <xdr:colOff>737082</xdr:colOff>
      <xdr:row>32</xdr:row>
      <xdr:rowOff>33286</xdr:rowOff>
    </xdr:to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40AA0CEA-524D-4C5B-873B-A249C3849C61}"/>
            </a:ext>
          </a:extLst>
        </xdr:cNvPr>
        <xdr:cNvSpPr txBox="1"/>
      </xdr:nvSpPr>
      <xdr:spPr>
        <a:xfrm>
          <a:off x="8942510" y="5866772"/>
          <a:ext cx="397552" cy="21679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</a:t>
          </a:r>
        </a:p>
      </xdr:txBody>
    </xdr:sp>
    <xdr:clientData/>
  </xdr:twoCellAnchor>
  <xdr:twoCellAnchor>
    <xdr:from>
      <xdr:col>11</xdr:col>
      <xdr:colOff>351183</xdr:colOff>
      <xdr:row>40</xdr:row>
      <xdr:rowOff>6626</xdr:rowOff>
    </xdr:from>
    <xdr:to>
      <xdr:col>11</xdr:col>
      <xdr:colOff>748735</xdr:colOff>
      <xdr:row>41</xdr:row>
      <xdr:rowOff>42197</xdr:rowOff>
    </xdr:to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838B5728-7369-40D8-A061-7C885B97B2F4}"/>
            </a:ext>
          </a:extLst>
        </xdr:cNvPr>
        <xdr:cNvSpPr txBox="1"/>
      </xdr:nvSpPr>
      <xdr:spPr>
        <a:xfrm>
          <a:off x="8954163" y="7519946"/>
          <a:ext cx="397552" cy="218451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1,1</a:t>
          </a:r>
        </a:p>
      </xdr:txBody>
    </xdr:sp>
    <xdr:clientData/>
  </xdr:twoCellAnchor>
  <xdr:twoCellAnchor>
    <xdr:from>
      <xdr:col>11</xdr:col>
      <xdr:colOff>318442</xdr:colOff>
      <xdr:row>50</xdr:row>
      <xdr:rowOff>94324</xdr:rowOff>
    </xdr:from>
    <xdr:to>
      <xdr:col>11</xdr:col>
      <xdr:colOff>715994</xdr:colOff>
      <xdr:row>51</xdr:row>
      <xdr:rowOff>120930</xdr:rowOff>
    </xdr:to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3120FF51-3CDA-44B9-A372-9D95427C8A24}"/>
            </a:ext>
          </a:extLst>
        </xdr:cNvPr>
        <xdr:cNvSpPr txBox="1"/>
      </xdr:nvSpPr>
      <xdr:spPr>
        <a:xfrm>
          <a:off x="8921422" y="9466924"/>
          <a:ext cx="397552" cy="21710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1,2</a:t>
          </a:r>
        </a:p>
      </xdr:txBody>
    </xdr:sp>
    <xdr:clientData/>
  </xdr:twoCellAnchor>
  <xdr:twoCellAnchor>
    <xdr:from>
      <xdr:col>11</xdr:col>
      <xdr:colOff>291547</xdr:colOff>
      <xdr:row>60</xdr:row>
      <xdr:rowOff>157077</xdr:rowOff>
    </xdr:from>
    <xdr:to>
      <xdr:col>11</xdr:col>
      <xdr:colOff>689099</xdr:colOff>
      <xdr:row>62</xdr:row>
      <xdr:rowOff>4389</xdr:rowOff>
    </xdr:to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AB26FF58-2964-49B0-9859-00EE27B097FE}"/>
            </a:ext>
          </a:extLst>
        </xdr:cNvPr>
        <xdr:cNvSpPr txBox="1"/>
      </xdr:nvSpPr>
      <xdr:spPr>
        <a:xfrm>
          <a:off x="8894527" y="11396577"/>
          <a:ext cx="397552" cy="220692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1,3</a:t>
          </a:r>
        </a:p>
      </xdr:txBody>
    </xdr:sp>
    <xdr:clientData/>
  </xdr:twoCellAnchor>
  <xdr:twoCellAnchor>
    <xdr:from>
      <xdr:col>11</xdr:col>
      <xdr:colOff>85358</xdr:colOff>
      <xdr:row>68</xdr:row>
      <xdr:rowOff>121218</xdr:rowOff>
    </xdr:from>
    <xdr:to>
      <xdr:col>11</xdr:col>
      <xdr:colOff>482910</xdr:colOff>
      <xdr:row>69</xdr:row>
      <xdr:rowOff>147825</xdr:rowOff>
    </xdr:to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F3510F80-BB55-4CE4-964B-49496BCF026F}"/>
            </a:ext>
          </a:extLst>
        </xdr:cNvPr>
        <xdr:cNvSpPr txBox="1"/>
      </xdr:nvSpPr>
      <xdr:spPr>
        <a:xfrm>
          <a:off x="8688338" y="12861858"/>
          <a:ext cx="397552" cy="21710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1,4</a:t>
          </a:r>
        </a:p>
      </xdr:txBody>
    </xdr:sp>
    <xdr:clientData/>
  </xdr:twoCellAnchor>
  <xdr:twoCellAnchor>
    <xdr:from>
      <xdr:col>10</xdr:col>
      <xdr:colOff>461876</xdr:colOff>
      <xdr:row>68</xdr:row>
      <xdr:rowOff>121218</xdr:rowOff>
    </xdr:from>
    <xdr:to>
      <xdr:col>11</xdr:col>
      <xdr:colOff>70534</xdr:colOff>
      <xdr:row>69</xdr:row>
      <xdr:rowOff>147825</xdr:rowOff>
    </xdr:to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81FA97E7-3688-484F-9A5B-53D0D10C769B}"/>
            </a:ext>
          </a:extLst>
        </xdr:cNvPr>
        <xdr:cNvSpPr txBox="1"/>
      </xdr:nvSpPr>
      <xdr:spPr>
        <a:xfrm>
          <a:off x="8272376" y="12861858"/>
          <a:ext cx="401138" cy="21710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1,5</a:t>
          </a:r>
        </a:p>
      </xdr:txBody>
    </xdr:sp>
    <xdr:clientData/>
  </xdr:twoCellAnchor>
  <xdr:twoCellAnchor>
    <xdr:from>
      <xdr:col>10</xdr:col>
      <xdr:colOff>67429</xdr:colOff>
      <xdr:row>68</xdr:row>
      <xdr:rowOff>121218</xdr:rowOff>
    </xdr:from>
    <xdr:to>
      <xdr:col>10</xdr:col>
      <xdr:colOff>464981</xdr:colOff>
      <xdr:row>69</xdr:row>
      <xdr:rowOff>147825</xdr:rowOff>
    </xdr:to>
    <xdr:sp macro="" textlink="">
      <xdr:nvSpPr>
        <xdr:cNvPr id="14" name="1 CuadroTexto">
          <a:extLst>
            <a:ext uri="{FF2B5EF4-FFF2-40B4-BE49-F238E27FC236}">
              <a16:creationId xmlns="" xmlns:a16="http://schemas.microsoft.com/office/drawing/2014/main" id="{FE9EB775-56A8-4630-92F5-73FE95EC134B}"/>
            </a:ext>
          </a:extLst>
        </xdr:cNvPr>
        <xdr:cNvSpPr txBox="1"/>
      </xdr:nvSpPr>
      <xdr:spPr>
        <a:xfrm>
          <a:off x="7877929" y="12861858"/>
          <a:ext cx="397552" cy="21710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1,6</a:t>
          </a:r>
        </a:p>
      </xdr:txBody>
    </xdr:sp>
    <xdr:clientData/>
  </xdr:twoCellAnchor>
  <xdr:twoCellAnchor>
    <xdr:from>
      <xdr:col>9</xdr:col>
      <xdr:colOff>363264</xdr:colOff>
      <xdr:row>68</xdr:row>
      <xdr:rowOff>112253</xdr:rowOff>
    </xdr:from>
    <xdr:to>
      <xdr:col>9</xdr:col>
      <xdr:colOff>760816</xdr:colOff>
      <xdr:row>69</xdr:row>
      <xdr:rowOff>138860</xdr:rowOff>
    </xdr:to>
    <xdr:sp macro="" textlink="">
      <xdr:nvSpPr>
        <xdr:cNvPr id="15" name="1 CuadroTexto">
          <a:extLst>
            <a:ext uri="{FF2B5EF4-FFF2-40B4-BE49-F238E27FC236}">
              <a16:creationId xmlns="" xmlns:a16="http://schemas.microsoft.com/office/drawing/2014/main" id="{F96097E9-5914-4215-80AA-5EF036207C5A}"/>
            </a:ext>
          </a:extLst>
        </xdr:cNvPr>
        <xdr:cNvSpPr txBox="1"/>
      </xdr:nvSpPr>
      <xdr:spPr>
        <a:xfrm>
          <a:off x="7381284" y="12852893"/>
          <a:ext cx="397552" cy="21710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1,8</a:t>
          </a:r>
        </a:p>
      </xdr:txBody>
    </xdr:sp>
    <xdr:clientData/>
  </xdr:twoCellAnchor>
  <xdr:twoCellAnchor>
    <xdr:from>
      <xdr:col>8</xdr:col>
      <xdr:colOff>748747</xdr:colOff>
      <xdr:row>68</xdr:row>
      <xdr:rowOff>112253</xdr:rowOff>
    </xdr:from>
    <xdr:to>
      <xdr:col>9</xdr:col>
      <xdr:colOff>357404</xdr:colOff>
      <xdr:row>69</xdr:row>
      <xdr:rowOff>138860</xdr:rowOff>
    </xdr:to>
    <xdr:sp macro="" textlink="">
      <xdr:nvSpPr>
        <xdr:cNvPr id="16" name="1 CuadroTexto">
          <a:extLst>
            <a:ext uri="{FF2B5EF4-FFF2-40B4-BE49-F238E27FC236}">
              <a16:creationId xmlns="" xmlns:a16="http://schemas.microsoft.com/office/drawing/2014/main" id="{C6E281E6-EEFC-425D-B3F7-B03361560339}"/>
            </a:ext>
          </a:extLst>
        </xdr:cNvPr>
        <xdr:cNvSpPr txBox="1"/>
      </xdr:nvSpPr>
      <xdr:spPr>
        <a:xfrm>
          <a:off x="6974287" y="12852893"/>
          <a:ext cx="401137" cy="21710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2</a:t>
          </a:r>
        </a:p>
      </xdr:txBody>
    </xdr:sp>
    <xdr:clientData/>
  </xdr:twoCellAnchor>
  <xdr:twoCellAnchor>
    <xdr:from>
      <xdr:col>8</xdr:col>
      <xdr:colOff>242048</xdr:colOff>
      <xdr:row>68</xdr:row>
      <xdr:rowOff>116541</xdr:rowOff>
    </xdr:from>
    <xdr:to>
      <xdr:col>8</xdr:col>
      <xdr:colOff>639600</xdr:colOff>
      <xdr:row>69</xdr:row>
      <xdr:rowOff>143148</xdr:rowOff>
    </xdr:to>
    <xdr:sp macro="" textlink="">
      <xdr:nvSpPr>
        <xdr:cNvPr id="17" name="1 CuadroTexto">
          <a:extLst>
            <a:ext uri="{FF2B5EF4-FFF2-40B4-BE49-F238E27FC236}">
              <a16:creationId xmlns="" xmlns:a16="http://schemas.microsoft.com/office/drawing/2014/main" id="{974EB2AF-1AE9-4EC7-8F97-82D27B0B356A}"/>
            </a:ext>
          </a:extLst>
        </xdr:cNvPr>
        <xdr:cNvSpPr txBox="1"/>
      </xdr:nvSpPr>
      <xdr:spPr>
        <a:xfrm>
          <a:off x="6467588" y="12857181"/>
          <a:ext cx="397552" cy="21710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2,5</a:t>
          </a:r>
        </a:p>
      </xdr:txBody>
    </xdr:sp>
    <xdr:clientData/>
  </xdr:twoCellAnchor>
  <xdr:twoCellAnchor>
    <xdr:from>
      <xdr:col>7</xdr:col>
      <xdr:colOff>582706</xdr:colOff>
      <xdr:row>68</xdr:row>
      <xdr:rowOff>107576</xdr:rowOff>
    </xdr:from>
    <xdr:to>
      <xdr:col>8</xdr:col>
      <xdr:colOff>191364</xdr:colOff>
      <xdr:row>69</xdr:row>
      <xdr:rowOff>134183</xdr:rowOff>
    </xdr:to>
    <xdr:sp macro="" textlink="">
      <xdr:nvSpPr>
        <xdr:cNvPr id="18" name="1 CuadroTexto">
          <a:extLst>
            <a:ext uri="{FF2B5EF4-FFF2-40B4-BE49-F238E27FC236}">
              <a16:creationId xmlns="" xmlns:a16="http://schemas.microsoft.com/office/drawing/2014/main" id="{1CC626F6-68B9-4397-B6AA-6BDDE57D11D1}"/>
            </a:ext>
          </a:extLst>
        </xdr:cNvPr>
        <xdr:cNvSpPr txBox="1"/>
      </xdr:nvSpPr>
      <xdr:spPr>
        <a:xfrm>
          <a:off x="6015766" y="12848216"/>
          <a:ext cx="401138" cy="21710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3</a:t>
          </a:r>
        </a:p>
      </xdr:txBody>
    </xdr:sp>
    <xdr:clientData/>
  </xdr:twoCellAnchor>
  <xdr:twoCellAnchor>
    <xdr:from>
      <xdr:col>7</xdr:col>
      <xdr:colOff>152400</xdr:colOff>
      <xdr:row>68</xdr:row>
      <xdr:rowOff>107576</xdr:rowOff>
    </xdr:from>
    <xdr:to>
      <xdr:col>7</xdr:col>
      <xdr:colOff>549952</xdr:colOff>
      <xdr:row>69</xdr:row>
      <xdr:rowOff>134183</xdr:rowOff>
    </xdr:to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B7BCAB25-1FE2-44A6-AF37-732C117D433F}"/>
            </a:ext>
          </a:extLst>
        </xdr:cNvPr>
        <xdr:cNvSpPr txBox="1"/>
      </xdr:nvSpPr>
      <xdr:spPr>
        <a:xfrm>
          <a:off x="5585460" y="12848216"/>
          <a:ext cx="397552" cy="21710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4</a:t>
          </a:r>
        </a:p>
      </xdr:txBody>
    </xdr:sp>
    <xdr:clientData/>
  </xdr:twoCellAnchor>
  <xdr:twoCellAnchor>
    <xdr:from>
      <xdr:col>6</xdr:col>
      <xdr:colOff>537882</xdr:colOff>
      <xdr:row>68</xdr:row>
      <xdr:rowOff>107576</xdr:rowOff>
    </xdr:from>
    <xdr:to>
      <xdr:col>7</xdr:col>
      <xdr:colOff>146540</xdr:colOff>
      <xdr:row>69</xdr:row>
      <xdr:rowOff>134183</xdr:rowOff>
    </xdr:to>
    <xdr:sp macro="" textlink="">
      <xdr:nvSpPr>
        <xdr:cNvPr id="20" name="1 CuadroTexto">
          <a:extLst>
            <a:ext uri="{FF2B5EF4-FFF2-40B4-BE49-F238E27FC236}">
              <a16:creationId xmlns="" xmlns:a16="http://schemas.microsoft.com/office/drawing/2014/main" id="{BB15CAB6-F732-429F-9BC1-05AC432B5BF8}"/>
            </a:ext>
          </a:extLst>
        </xdr:cNvPr>
        <xdr:cNvSpPr txBox="1"/>
      </xdr:nvSpPr>
      <xdr:spPr>
        <a:xfrm>
          <a:off x="5178462" y="12848216"/>
          <a:ext cx="401138" cy="21710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5</a:t>
          </a:r>
        </a:p>
      </xdr:txBody>
    </xdr:sp>
    <xdr:clientData/>
  </xdr:twoCellAnchor>
  <xdr:twoCellAnchor>
    <xdr:from>
      <xdr:col>5</xdr:col>
      <xdr:colOff>591672</xdr:colOff>
      <xdr:row>68</xdr:row>
      <xdr:rowOff>125505</xdr:rowOff>
    </xdr:from>
    <xdr:to>
      <xdr:col>6</xdr:col>
      <xdr:colOff>200330</xdr:colOff>
      <xdr:row>69</xdr:row>
      <xdr:rowOff>152112</xdr:rowOff>
    </xdr:to>
    <xdr:sp macro="" textlink="">
      <xdr:nvSpPr>
        <xdr:cNvPr id="21" name="1 CuadroTexto">
          <a:extLst>
            <a:ext uri="{FF2B5EF4-FFF2-40B4-BE49-F238E27FC236}">
              <a16:creationId xmlns="" xmlns:a16="http://schemas.microsoft.com/office/drawing/2014/main" id="{4AF4DEFA-D9C0-4D2D-B0CD-59D89919C7C4}"/>
            </a:ext>
          </a:extLst>
        </xdr:cNvPr>
        <xdr:cNvSpPr txBox="1"/>
      </xdr:nvSpPr>
      <xdr:spPr>
        <a:xfrm>
          <a:off x="4439772" y="12866145"/>
          <a:ext cx="401138" cy="21710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10</a:t>
          </a:r>
        </a:p>
      </xdr:txBody>
    </xdr:sp>
    <xdr:clientData/>
  </xdr:twoCellAnchor>
  <xdr:twoCellAnchor editAs="oneCell">
    <xdr:from>
      <xdr:col>0</xdr:col>
      <xdr:colOff>233084</xdr:colOff>
      <xdr:row>30</xdr:row>
      <xdr:rowOff>71719</xdr:rowOff>
    </xdr:from>
    <xdr:to>
      <xdr:col>1</xdr:col>
      <xdr:colOff>320581</xdr:colOff>
      <xdr:row>39</xdr:row>
      <xdr:rowOff>125481</xdr:rowOff>
    </xdr:to>
    <xdr:pic>
      <xdr:nvPicPr>
        <xdr:cNvPr id="22" name="9 Imagen" descr="factor eje y.jpg">
          <a:extLst>
            <a:ext uri="{FF2B5EF4-FFF2-40B4-BE49-F238E27FC236}">
              <a16:creationId xmlns="" xmlns:a16="http://schemas.microsoft.com/office/drawing/2014/main" id="{3CF2029F-7E0A-428B-AD2C-B412619E3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-166907" y="6065686"/>
          <a:ext cx="1676374" cy="876391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0.92018</cdr:x>
      <cdr:y>0.07641</cdr:y>
    </cdr:from>
    <cdr:to>
      <cdr:x>0.96204</cdr:x>
      <cdr:y>0.09501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740100" y="901866"/>
          <a:ext cx="397553" cy="219501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0.3</a:t>
          </a:r>
        </a:p>
      </cdr:txBody>
    </cdr:sp>
  </cdr:relSizeAnchor>
  <cdr:relSizeAnchor xmlns:cdr="http://schemas.openxmlformats.org/drawingml/2006/chartDrawing">
    <cdr:from>
      <cdr:x>0.92036</cdr:x>
      <cdr:y>0.11117</cdr:y>
    </cdr:from>
    <cdr:to>
      <cdr:x>0.96221</cdr:x>
      <cdr:y>0.12977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8707650" y="1291170"/>
          <a:ext cx="396000" cy="21600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/>
            <a:t>0.5</a:t>
          </a:r>
        </a:p>
      </cdr:txBody>
    </cdr:sp>
  </cdr:relSizeAnchor>
  <cdr:relSizeAnchor xmlns:cdr="http://schemas.openxmlformats.org/drawingml/2006/chartDrawing">
    <cdr:from>
      <cdr:x>0.4376</cdr:x>
      <cdr:y>0.05222</cdr:y>
    </cdr:from>
    <cdr:to>
      <cdr:x>0.80687</cdr:x>
      <cdr:y>0.08104</cdr:y>
    </cdr:to>
    <cdr:sp macro="" textlink="">
      <cdr:nvSpPr>
        <cdr:cNvPr id="6" name="5 CuadroTexto"/>
        <cdr:cNvSpPr txBox="1"/>
      </cdr:nvSpPr>
      <cdr:spPr>
        <a:xfrm xmlns:a="http://schemas.openxmlformats.org/drawingml/2006/main">
          <a:off x="3610372" y="566967"/>
          <a:ext cx="3046639" cy="3129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228204</xdr:colOff>
      <xdr:row>8</xdr:row>
      <xdr:rowOff>31748</xdr:rowOff>
    </xdr:from>
    <xdr:to>
      <xdr:col>12</xdr:col>
      <xdr:colOff>330200</xdr:colOff>
      <xdr:row>71</xdr:row>
      <xdr:rowOff>99580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704850</xdr:colOff>
      <xdr:row>72</xdr:row>
      <xdr:rowOff>95250</xdr:rowOff>
    </xdr:from>
    <xdr:to>
      <xdr:col>7</xdr:col>
      <xdr:colOff>361950</xdr:colOff>
      <xdr:row>80</xdr:row>
      <xdr:rowOff>76200</xdr:rowOff>
    </xdr:to>
    <xdr:pic>
      <xdr:nvPicPr>
        <xdr:cNvPr id="8" name="7 Imagen" descr="definicion de A.jpg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00350" y="12372975"/>
          <a:ext cx="2800350" cy="1504950"/>
        </a:xfrm>
        <a:prstGeom prst="rect">
          <a:avLst/>
        </a:prstGeom>
      </xdr:spPr>
    </xdr:pic>
    <xdr:clientData/>
  </xdr:twoCellAnchor>
  <xdr:twoCellAnchor>
    <xdr:from>
      <xdr:col>11</xdr:col>
      <xdr:colOff>352096</xdr:colOff>
      <xdr:row>16</xdr:row>
      <xdr:rowOff>110359</xdr:rowOff>
    </xdr:from>
    <xdr:to>
      <xdr:col>11</xdr:col>
      <xdr:colOff>749648</xdr:colOff>
      <xdr:row>17</xdr:row>
      <xdr:rowOff>145929</xdr:rowOff>
    </xdr:to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8965324" y="3168869"/>
          <a:ext cx="397552" cy="219501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0.6</a:t>
          </a:r>
        </a:p>
      </xdr:txBody>
    </xdr:sp>
    <xdr:clientData/>
  </xdr:twoCellAnchor>
  <xdr:twoCellAnchor>
    <xdr:from>
      <xdr:col>11</xdr:col>
      <xdr:colOff>352095</xdr:colOff>
      <xdr:row>18</xdr:row>
      <xdr:rowOff>68317</xdr:rowOff>
    </xdr:from>
    <xdr:to>
      <xdr:col>11</xdr:col>
      <xdr:colOff>749647</xdr:colOff>
      <xdr:row>19</xdr:row>
      <xdr:rowOff>103887</xdr:rowOff>
    </xdr:to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8965323" y="3494689"/>
          <a:ext cx="397552" cy="219501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0.7</a:t>
          </a:r>
        </a:p>
      </xdr:txBody>
    </xdr:sp>
    <xdr:clientData/>
  </xdr:twoCellAnchor>
  <xdr:twoCellAnchor>
    <xdr:from>
      <xdr:col>11</xdr:col>
      <xdr:colOff>357350</xdr:colOff>
      <xdr:row>20</xdr:row>
      <xdr:rowOff>136634</xdr:rowOff>
    </xdr:from>
    <xdr:to>
      <xdr:col>11</xdr:col>
      <xdr:colOff>754902</xdr:colOff>
      <xdr:row>21</xdr:row>
      <xdr:rowOff>166948</xdr:rowOff>
    </xdr:to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8970578" y="3930868"/>
          <a:ext cx="397552" cy="219501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0.8</a:t>
          </a:r>
        </a:p>
      </xdr:txBody>
    </xdr:sp>
    <xdr:clientData/>
  </xdr:twoCellAnchor>
  <xdr:twoCellAnchor>
    <xdr:from>
      <xdr:col>11</xdr:col>
      <xdr:colOff>346841</xdr:colOff>
      <xdr:row>24</xdr:row>
      <xdr:rowOff>141890</xdr:rowOff>
    </xdr:from>
    <xdr:to>
      <xdr:col>11</xdr:col>
      <xdr:colOff>744393</xdr:colOff>
      <xdr:row>25</xdr:row>
      <xdr:rowOff>177460</xdr:rowOff>
    </xdr:to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8960069" y="4682359"/>
          <a:ext cx="397552" cy="219501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0.9</a:t>
          </a:r>
        </a:p>
      </xdr:txBody>
    </xdr:sp>
    <xdr:clientData/>
  </xdr:twoCellAnchor>
  <xdr:twoCellAnchor>
    <xdr:from>
      <xdr:col>11</xdr:col>
      <xdr:colOff>339530</xdr:colOff>
      <xdr:row>30</xdr:row>
      <xdr:rowOff>189872</xdr:rowOff>
    </xdr:from>
    <xdr:to>
      <xdr:col>11</xdr:col>
      <xdr:colOff>737082</xdr:colOff>
      <xdr:row>32</xdr:row>
      <xdr:rowOff>33286</xdr:rowOff>
    </xdr:to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2EE83820-CC1D-4D31-B8C1-E44F1C548A34}"/>
            </a:ext>
          </a:extLst>
        </xdr:cNvPr>
        <xdr:cNvSpPr txBox="1"/>
      </xdr:nvSpPr>
      <xdr:spPr>
        <a:xfrm>
          <a:off x="8966695" y="5928063"/>
          <a:ext cx="397552" cy="221101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</a:t>
          </a:r>
        </a:p>
      </xdr:txBody>
    </xdr:sp>
    <xdr:clientData/>
  </xdr:twoCellAnchor>
  <xdr:twoCellAnchor>
    <xdr:from>
      <xdr:col>11</xdr:col>
      <xdr:colOff>351183</xdr:colOff>
      <xdr:row>40</xdr:row>
      <xdr:rowOff>6626</xdr:rowOff>
    </xdr:from>
    <xdr:to>
      <xdr:col>11</xdr:col>
      <xdr:colOff>748735</xdr:colOff>
      <xdr:row>41</xdr:row>
      <xdr:rowOff>42197</xdr:rowOff>
    </xdr:to>
    <xdr:sp macro="" textlink="">
      <xdr:nvSpPr>
        <xdr:cNvPr id="14" name="1 CuadroTexto">
          <a:extLst>
            <a:ext uri="{FF2B5EF4-FFF2-40B4-BE49-F238E27FC236}">
              <a16:creationId xmlns="" xmlns:a16="http://schemas.microsoft.com/office/drawing/2014/main" id="{761E2536-4DF6-4CE2-9976-A73A0BA6A673}"/>
            </a:ext>
          </a:extLst>
        </xdr:cNvPr>
        <xdr:cNvSpPr txBox="1"/>
      </xdr:nvSpPr>
      <xdr:spPr>
        <a:xfrm>
          <a:off x="8978348" y="7606748"/>
          <a:ext cx="397552" cy="221101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1,1</a:t>
          </a:r>
        </a:p>
      </xdr:txBody>
    </xdr:sp>
    <xdr:clientData/>
  </xdr:twoCellAnchor>
  <xdr:twoCellAnchor>
    <xdr:from>
      <xdr:col>11</xdr:col>
      <xdr:colOff>318442</xdr:colOff>
      <xdr:row>50</xdr:row>
      <xdr:rowOff>94324</xdr:rowOff>
    </xdr:from>
    <xdr:to>
      <xdr:col>11</xdr:col>
      <xdr:colOff>715994</xdr:colOff>
      <xdr:row>51</xdr:row>
      <xdr:rowOff>120930</xdr:rowOff>
    </xdr:to>
    <xdr:sp macro="" textlink="">
      <xdr:nvSpPr>
        <xdr:cNvPr id="15" name="1 CuadroTexto">
          <a:extLst>
            <a:ext uri="{FF2B5EF4-FFF2-40B4-BE49-F238E27FC236}">
              <a16:creationId xmlns="" xmlns:a16="http://schemas.microsoft.com/office/drawing/2014/main" id="{EC128BBC-A6AB-4EA3-A7F8-DD03E77E29D1}"/>
            </a:ext>
          </a:extLst>
        </xdr:cNvPr>
        <xdr:cNvSpPr txBox="1"/>
      </xdr:nvSpPr>
      <xdr:spPr>
        <a:xfrm>
          <a:off x="8888701" y="9319006"/>
          <a:ext cx="397552" cy="21486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1,2</a:t>
          </a:r>
        </a:p>
      </xdr:txBody>
    </xdr:sp>
    <xdr:clientData/>
  </xdr:twoCellAnchor>
  <xdr:twoCellAnchor>
    <xdr:from>
      <xdr:col>11</xdr:col>
      <xdr:colOff>291547</xdr:colOff>
      <xdr:row>60</xdr:row>
      <xdr:rowOff>157077</xdr:rowOff>
    </xdr:from>
    <xdr:to>
      <xdr:col>11</xdr:col>
      <xdr:colOff>689099</xdr:colOff>
      <xdr:row>62</xdr:row>
      <xdr:rowOff>4389</xdr:rowOff>
    </xdr:to>
    <xdr:sp macro="" textlink="">
      <xdr:nvSpPr>
        <xdr:cNvPr id="16" name="1 CuadroTexto">
          <a:extLst>
            <a:ext uri="{FF2B5EF4-FFF2-40B4-BE49-F238E27FC236}">
              <a16:creationId xmlns="" xmlns:a16="http://schemas.microsoft.com/office/drawing/2014/main" id="{E3B6F36E-FB87-4A78-A2FE-731EFD70C66C}"/>
            </a:ext>
          </a:extLst>
        </xdr:cNvPr>
        <xdr:cNvSpPr txBox="1"/>
      </xdr:nvSpPr>
      <xdr:spPr>
        <a:xfrm>
          <a:off x="8861806" y="11219524"/>
          <a:ext cx="397552" cy="21486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1,3</a:t>
          </a:r>
        </a:p>
      </xdr:txBody>
    </xdr:sp>
    <xdr:clientData/>
  </xdr:twoCellAnchor>
  <xdr:twoCellAnchor>
    <xdr:from>
      <xdr:col>11</xdr:col>
      <xdr:colOff>85358</xdr:colOff>
      <xdr:row>68</xdr:row>
      <xdr:rowOff>121218</xdr:rowOff>
    </xdr:from>
    <xdr:to>
      <xdr:col>11</xdr:col>
      <xdr:colOff>482910</xdr:colOff>
      <xdr:row>69</xdr:row>
      <xdr:rowOff>147825</xdr:rowOff>
    </xdr:to>
    <xdr:sp macro="" textlink="">
      <xdr:nvSpPr>
        <xdr:cNvPr id="17" name="1 CuadroTexto">
          <a:extLst>
            <a:ext uri="{FF2B5EF4-FFF2-40B4-BE49-F238E27FC236}">
              <a16:creationId xmlns="" xmlns:a16="http://schemas.microsoft.com/office/drawing/2014/main" id="{13D75ABC-FFE2-4D6D-B5C1-2D383E9C697D}"/>
            </a:ext>
          </a:extLst>
        </xdr:cNvPr>
        <xdr:cNvSpPr txBox="1"/>
      </xdr:nvSpPr>
      <xdr:spPr>
        <a:xfrm>
          <a:off x="8655617" y="12662842"/>
          <a:ext cx="397552" cy="21486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1,4</a:t>
          </a:r>
        </a:p>
      </xdr:txBody>
    </xdr:sp>
    <xdr:clientData/>
  </xdr:twoCellAnchor>
  <xdr:twoCellAnchor>
    <xdr:from>
      <xdr:col>10</xdr:col>
      <xdr:colOff>461876</xdr:colOff>
      <xdr:row>68</xdr:row>
      <xdr:rowOff>121218</xdr:rowOff>
    </xdr:from>
    <xdr:to>
      <xdr:col>11</xdr:col>
      <xdr:colOff>70534</xdr:colOff>
      <xdr:row>69</xdr:row>
      <xdr:rowOff>147825</xdr:rowOff>
    </xdr:to>
    <xdr:sp macro="" textlink="">
      <xdr:nvSpPr>
        <xdr:cNvPr id="18" name="1 CuadroTexto">
          <a:extLst>
            <a:ext uri="{FF2B5EF4-FFF2-40B4-BE49-F238E27FC236}">
              <a16:creationId xmlns="" xmlns:a16="http://schemas.microsoft.com/office/drawing/2014/main" id="{9E52D460-F5B3-4BC7-B504-85B0E4963FF2}"/>
            </a:ext>
          </a:extLst>
        </xdr:cNvPr>
        <xdr:cNvSpPr txBox="1"/>
      </xdr:nvSpPr>
      <xdr:spPr>
        <a:xfrm>
          <a:off x="8243241" y="12662842"/>
          <a:ext cx="397552" cy="21486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1,5</a:t>
          </a:r>
        </a:p>
      </xdr:txBody>
    </xdr:sp>
    <xdr:clientData/>
  </xdr:twoCellAnchor>
  <xdr:twoCellAnchor>
    <xdr:from>
      <xdr:col>10</xdr:col>
      <xdr:colOff>67429</xdr:colOff>
      <xdr:row>68</xdr:row>
      <xdr:rowOff>121218</xdr:rowOff>
    </xdr:from>
    <xdr:to>
      <xdr:col>10</xdr:col>
      <xdr:colOff>464981</xdr:colOff>
      <xdr:row>69</xdr:row>
      <xdr:rowOff>147825</xdr:rowOff>
    </xdr:to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ADDE4D02-1A5B-47BE-B8B6-5D3929934BBF}"/>
            </a:ext>
          </a:extLst>
        </xdr:cNvPr>
        <xdr:cNvSpPr txBox="1"/>
      </xdr:nvSpPr>
      <xdr:spPr>
        <a:xfrm>
          <a:off x="7848794" y="12662842"/>
          <a:ext cx="397552" cy="21486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1,6</a:t>
          </a:r>
        </a:p>
      </xdr:txBody>
    </xdr:sp>
    <xdr:clientData/>
  </xdr:twoCellAnchor>
  <xdr:twoCellAnchor>
    <xdr:from>
      <xdr:col>9</xdr:col>
      <xdr:colOff>363264</xdr:colOff>
      <xdr:row>68</xdr:row>
      <xdr:rowOff>112253</xdr:rowOff>
    </xdr:from>
    <xdr:to>
      <xdr:col>9</xdr:col>
      <xdr:colOff>760816</xdr:colOff>
      <xdr:row>69</xdr:row>
      <xdr:rowOff>138860</xdr:rowOff>
    </xdr:to>
    <xdr:sp macro="" textlink="">
      <xdr:nvSpPr>
        <xdr:cNvPr id="20" name="1 CuadroTexto">
          <a:extLst>
            <a:ext uri="{FF2B5EF4-FFF2-40B4-BE49-F238E27FC236}">
              <a16:creationId xmlns="" xmlns:a16="http://schemas.microsoft.com/office/drawing/2014/main" id="{A77DDD77-03EB-4A4B-ACD0-EBF76AC9052C}"/>
            </a:ext>
          </a:extLst>
        </xdr:cNvPr>
        <xdr:cNvSpPr txBox="1"/>
      </xdr:nvSpPr>
      <xdr:spPr>
        <a:xfrm>
          <a:off x="7355735" y="12653877"/>
          <a:ext cx="397552" cy="21486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1,8</a:t>
          </a:r>
        </a:p>
      </xdr:txBody>
    </xdr:sp>
    <xdr:clientData/>
  </xdr:twoCellAnchor>
  <xdr:twoCellAnchor>
    <xdr:from>
      <xdr:col>8</xdr:col>
      <xdr:colOff>748747</xdr:colOff>
      <xdr:row>68</xdr:row>
      <xdr:rowOff>112253</xdr:rowOff>
    </xdr:from>
    <xdr:to>
      <xdr:col>9</xdr:col>
      <xdr:colOff>357404</xdr:colOff>
      <xdr:row>69</xdr:row>
      <xdr:rowOff>138860</xdr:rowOff>
    </xdr:to>
    <xdr:sp macro="" textlink="">
      <xdr:nvSpPr>
        <xdr:cNvPr id="21" name="1 CuadroTexto">
          <a:extLst>
            <a:ext uri="{FF2B5EF4-FFF2-40B4-BE49-F238E27FC236}">
              <a16:creationId xmlns="" xmlns:a16="http://schemas.microsoft.com/office/drawing/2014/main" id="{CAD732DA-DDBD-4E3E-82C7-52F2FAF46174}"/>
            </a:ext>
          </a:extLst>
        </xdr:cNvPr>
        <xdr:cNvSpPr txBox="1"/>
      </xdr:nvSpPr>
      <xdr:spPr>
        <a:xfrm>
          <a:off x="6952323" y="12653877"/>
          <a:ext cx="397552" cy="21486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2</a:t>
          </a:r>
        </a:p>
      </xdr:txBody>
    </xdr:sp>
    <xdr:clientData/>
  </xdr:twoCellAnchor>
  <xdr:twoCellAnchor>
    <xdr:from>
      <xdr:col>8</xdr:col>
      <xdr:colOff>242048</xdr:colOff>
      <xdr:row>68</xdr:row>
      <xdr:rowOff>116541</xdr:rowOff>
    </xdr:from>
    <xdr:to>
      <xdr:col>8</xdr:col>
      <xdr:colOff>639600</xdr:colOff>
      <xdr:row>69</xdr:row>
      <xdr:rowOff>143148</xdr:rowOff>
    </xdr:to>
    <xdr:sp macro="" textlink="">
      <xdr:nvSpPr>
        <xdr:cNvPr id="22" name="1 CuadroTexto">
          <a:extLst>
            <a:ext uri="{FF2B5EF4-FFF2-40B4-BE49-F238E27FC236}">
              <a16:creationId xmlns="" xmlns:a16="http://schemas.microsoft.com/office/drawing/2014/main" id="{FAD8A0DB-2854-4EBC-BC90-706760AED6CD}"/>
            </a:ext>
          </a:extLst>
        </xdr:cNvPr>
        <xdr:cNvSpPr txBox="1"/>
      </xdr:nvSpPr>
      <xdr:spPr>
        <a:xfrm>
          <a:off x="6445624" y="12658165"/>
          <a:ext cx="397552" cy="21486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2,5</a:t>
          </a:r>
        </a:p>
      </xdr:txBody>
    </xdr:sp>
    <xdr:clientData/>
  </xdr:twoCellAnchor>
  <xdr:twoCellAnchor>
    <xdr:from>
      <xdr:col>7</xdr:col>
      <xdr:colOff>582706</xdr:colOff>
      <xdr:row>68</xdr:row>
      <xdr:rowOff>107576</xdr:rowOff>
    </xdr:from>
    <xdr:to>
      <xdr:col>8</xdr:col>
      <xdr:colOff>191364</xdr:colOff>
      <xdr:row>69</xdr:row>
      <xdr:rowOff>134183</xdr:rowOff>
    </xdr:to>
    <xdr:sp macro="" textlink="">
      <xdr:nvSpPr>
        <xdr:cNvPr id="23" name="1 CuadroTexto">
          <a:extLst>
            <a:ext uri="{FF2B5EF4-FFF2-40B4-BE49-F238E27FC236}">
              <a16:creationId xmlns="" xmlns:a16="http://schemas.microsoft.com/office/drawing/2014/main" id="{897F9300-2C35-41A1-B75E-D66CEEC20C91}"/>
            </a:ext>
          </a:extLst>
        </xdr:cNvPr>
        <xdr:cNvSpPr txBox="1"/>
      </xdr:nvSpPr>
      <xdr:spPr>
        <a:xfrm>
          <a:off x="5997388" y="12649200"/>
          <a:ext cx="397552" cy="21486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3</a:t>
          </a:r>
        </a:p>
      </xdr:txBody>
    </xdr:sp>
    <xdr:clientData/>
  </xdr:twoCellAnchor>
  <xdr:twoCellAnchor>
    <xdr:from>
      <xdr:col>7</xdr:col>
      <xdr:colOff>152400</xdr:colOff>
      <xdr:row>68</xdr:row>
      <xdr:rowOff>107576</xdr:rowOff>
    </xdr:from>
    <xdr:to>
      <xdr:col>7</xdr:col>
      <xdr:colOff>549952</xdr:colOff>
      <xdr:row>69</xdr:row>
      <xdr:rowOff>134183</xdr:rowOff>
    </xdr:to>
    <xdr:sp macro="" textlink="">
      <xdr:nvSpPr>
        <xdr:cNvPr id="25" name="1 CuadroTexto">
          <a:extLst>
            <a:ext uri="{FF2B5EF4-FFF2-40B4-BE49-F238E27FC236}">
              <a16:creationId xmlns="" xmlns:a16="http://schemas.microsoft.com/office/drawing/2014/main" id="{8A4C780E-8D2F-4568-9134-4C2DDF2073CE}"/>
            </a:ext>
          </a:extLst>
        </xdr:cNvPr>
        <xdr:cNvSpPr txBox="1"/>
      </xdr:nvSpPr>
      <xdr:spPr>
        <a:xfrm>
          <a:off x="5567082" y="12649200"/>
          <a:ext cx="397552" cy="21486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4</a:t>
          </a:r>
        </a:p>
      </xdr:txBody>
    </xdr:sp>
    <xdr:clientData/>
  </xdr:twoCellAnchor>
  <xdr:twoCellAnchor>
    <xdr:from>
      <xdr:col>6</xdr:col>
      <xdr:colOff>537882</xdr:colOff>
      <xdr:row>68</xdr:row>
      <xdr:rowOff>107576</xdr:rowOff>
    </xdr:from>
    <xdr:to>
      <xdr:col>7</xdr:col>
      <xdr:colOff>146540</xdr:colOff>
      <xdr:row>69</xdr:row>
      <xdr:rowOff>134183</xdr:rowOff>
    </xdr:to>
    <xdr:sp macro="" textlink="">
      <xdr:nvSpPr>
        <xdr:cNvPr id="26" name="1 CuadroTexto">
          <a:extLst>
            <a:ext uri="{FF2B5EF4-FFF2-40B4-BE49-F238E27FC236}">
              <a16:creationId xmlns="" xmlns:a16="http://schemas.microsoft.com/office/drawing/2014/main" id="{D65ECF84-8520-4FAE-B79F-7DE5FB1F6CF5}"/>
            </a:ext>
          </a:extLst>
        </xdr:cNvPr>
        <xdr:cNvSpPr txBox="1"/>
      </xdr:nvSpPr>
      <xdr:spPr>
        <a:xfrm>
          <a:off x="5163670" y="12649200"/>
          <a:ext cx="397552" cy="21486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5</a:t>
          </a:r>
        </a:p>
      </xdr:txBody>
    </xdr:sp>
    <xdr:clientData/>
  </xdr:twoCellAnchor>
  <xdr:twoCellAnchor>
    <xdr:from>
      <xdr:col>5</xdr:col>
      <xdr:colOff>591672</xdr:colOff>
      <xdr:row>68</xdr:row>
      <xdr:rowOff>125505</xdr:rowOff>
    </xdr:from>
    <xdr:to>
      <xdr:col>6</xdr:col>
      <xdr:colOff>200330</xdr:colOff>
      <xdr:row>69</xdr:row>
      <xdr:rowOff>152112</xdr:rowOff>
    </xdr:to>
    <xdr:sp macro="" textlink="">
      <xdr:nvSpPr>
        <xdr:cNvPr id="27" name="1 CuadroTexto">
          <a:extLst>
            <a:ext uri="{FF2B5EF4-FFF2-40B4-BE49-F238E27FC236}">
              <a16:creationId xmlns="" xmlns:a16="http://schemas.microsoft.com/office/drawing/2014/main" id="{94E20B19-A4FB-4AC8-8DC9-E98159214AAF}"/>
            </a:ext>
          </a:extLst>
        </xdr:cNvPr>
        <xdr:cNvSpPr txBox="1"/>
      </xdr:nvSpPr>
      <xdr:spPr>
        <a:xfrm>
          <a:off x="4428566" y="12667129"/>
          <a:ext cx="397552" cy="21486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100"/>
            <a:t>10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0.92018</cdr:x>
      <cdr:y>0.07641</cdr:y>
    </cdr:from>
    <cdr:to>
      <cdr:x>0.96204</cdr:x>
      <cdr:y>0.09501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740100" y="901866"/>
          <a:ext cx="397553" cy="219501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0.3</a:t>
          </a:r>
        </a:p>
      </cdr:txBody>
    </cdr:sp>
  </cdr:relSizeAnchor>
  <cdr:relSizeAnchor xmlns:cdr="http://schemas.openxmlformats.org/drawingml/2006/chartDrawing">
    <cdr:from>
      <cdr:x>0.92036</cdr:x>
      <cdr:y>0.11117</cdr:y>
    </cdr:from>
    <cdr:to>
      <cdr:x>0.96221</cdr:x>
      <cdr:y>0.12977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8707650" y="1291170"/>
          <a:ext cx="396000" cy="21600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/>
            <a:t>0.5</a:t>
          </a:r>
        </a:p>
      </cdr:txBody>
    </cdr:sp>
  </cdr:relSizeAnchor>
  <cdr:relSizeAnchor xmlns:cdr="http://schemas.openxmlformats.org/drawingml/2006/chartDrawing">
    <cdr:from>
      <cdr:x>0.4376</cdr:x>
      <cdr:y>0.05222</cdr:y>
    </cdr:from>
    <cdr:to>
      <cdr:x>0.80687</cdr:x>
      <cdr:y>0.08104</cdr:y>
    </cdr:to>
    <cdr:sp macro="" textlink="">
      <cdr:nvSpPr>
        <cdr:cNvPr id="6" name="5 CuadroTexto"/>
        <cdr:cNvSpPr txBox="1"/>
      </cdr:nvSpPr>
      <cdr:spPr>
        <a:xfrm xmlns:a="http://schemas.openxmlformats.org/drawingml/2006/main">
          <a:off x="3610372" y="566967"/>
          <a:ext cx="3046639" cy="3129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</cdr:x>
      <cdr:y>0.2995</cdr:y>
    </cdr:from>
    <cdr:to>
      <cdr:x>0.09006</cdr:x>
      <cdr:y>0.49516</cdr:y>
    </cdr:to>
    <cdr:pic>
      <cdr:nvPicPr>
        <cdr:cNvPr id="9" name="8 Imagen" descr="eje y desorcion.jpg">
          <a:extLst xmlns:a="http://schemas.openxmlformats.org/drawingml/2006/main">
            <a:ext uri="{FF2B5EF4-FFF2-40B4-BE49-F238E27FC236}">
              <a16:creationId xmlns="" xmlns:a16="http://schemas.microsoft.com/office/drawing/2014/main" id="{42427A50-DAAE-464E-9FF9-ED62EDCECEE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710199" y="4188739"/>
          <a:ext cx="2272469" cy="85207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9"/>
  <sheetViews>
    <sheetView showGridLines="0" tabSelected="1" zoomScale="85" zoomScaleNormal="85" workbookViewId="0">
      <selection activeCell="D16" sqref="D16"/>
    </sheetView>
  </sheetViews>
  <sheetFormatPr defaultColWidth="9.140625" defaultRowHeight="15" x14ac:dyDescent="0.25"/>
  <sheetData>
    <row r="2" spans="2:19" x14ac:dyDescent="0.25">
      <c r="B2" s="52" t="s">
        <v>63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2:19" x14ac:dyDescent="0.2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2:19" x14ac:dyDescent="0.25">
      <c r="B4" s="53" t="s">
        <v>64</v>
      </c>
      <c r="C4" s="53" t="s">
        <v>78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2:19" x14ac:dyDescent="0.25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2:19" x14ac:dyDescent="0.25">
      <c r="B6" s="53" t="s">
        <v>65</v>
      </c>
      <c r="C6" s="53" t="s">
        <v>68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spans="2:19" x14ac:dyDescent="0.25">
      <c r="B7" s="53"/>
      <c r="C7" s="53" t="s">
        <v>69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spans="2:19" x14ac:dyDescent="0.25">
      <c r="B8" s="53"/>
      <c r="C8" s="53" t="s">
        <v>79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</row>
    <row r="9" spans="2:19" x14ac:dyDescent="0.25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</row>
    <row r="10" spans="2:19" x14ac:dyDescent="0.25">
      <c r="B10" s="53"/>
      <c r="C10" s="53"/>
      <c r="D10" s="53" t="s">
        <v>66</v>
      </c>
      <c r="E10" s="53" t="s">
        <v>74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</row>
    <row r="11" spans="2:19" x14ac:dyDescent="0.25"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</row>
    <row r="12" spans="2:19" x14ac:dyDescent="0.25">
      <c r="B12" s="53"/>
      <c r="C12" s="53"/>
      <c r="D12" s="53" t="s">
        <v>67</v>
      </c>
      <c r="E12" s="53" t="s">
        <v>70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</row>
    <row r="13" spans="2:19" x14ac:dyDescent="0.25">
      <c r="B13" s="53"/>
      <c r="C13" s="53"/>
      <c r="D13" s="53"/>
      <c r="E13" s="53" t="s">
        <v>75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2:19" x14ac:dyDescent="0.25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</row>
    <row r="15" spans="2:19" x14ac:dyDescent="0.25">
      <c r="B15" s="53"/>
      <c r="C15" s="53"/>
      <c r="D15" s="53" t="s">
        <v>71</v>
      </c>
      <c r="E15" s="53" t="s">
        <v>72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</row>
    <row r="16" spans="2:19" x14ac:dyDescent="0.25">
      <c r="B16" s="53"/>
      <c r="C16" s="53"/>
      <c r="D16" s="53"/>
      <c r="E16" s="53" t="s">
        <v>76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</row>
    <row r="17" spans="2:19" x14ac:dyDescent="0.25"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</row>
    <row r="18" spans="2:19" x14ac:dyDescent="0.25">
      <c r="B18" s="53"/>
      <c r="C18" s="53"/>
      <c r="D18" s="53" t="s">
        <v>73</v>
      </c>
      <c r="E18" s="53" t="s">
        <v>77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</row>
    <row r="19" spans="2:19" x14ac:dyDescent="0.25"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187"/>
  <sheetViews>
    <sheetView showGridLines="0" zoomScale="70" zoomScaleNormal="70" workbookViewId="0">
      <pane xSplit="13" topLeftCell="N1" activePane="topRight" state="frozen"/>
      <selection activeCell="A9" sqref="A9"/>
      <selection pane="topRight"/>
    </sheetView>
  </sheetViews>
  <sheetFormatPr defaultColWidth="11.5703125" defaultRowHeight="15" x14ac:dyDescent="0.25"/>
  <cols>
    <col min="2" max="2" width="8.5703125" customWidth="1"/>
    <col min="4" max="4" width="12.85546875" bestFit="1" customWidth="1"/>
    <col min="12" max="14" width="11.42578125" customWidth="1"/>
    <col min="15" max="15" width="16" customWidth="1"/>
    <col min="16" max="16" width="11.42578125" customWidth="1"/>
    <col min="17" max="17" width="13.5703125" customWidth="1"/>
    <col min="18" max="18" width="15.28515625" customWidth="1"/>
    <col min="19" max="19" width="14.140625" customWidth="1"/>
    <col min="20" max="20" width="13.7109375" customWidth="1"/>
    <col min="22" max="22" width="15.42578125" customWidth="1"/>
    <col min="23" max="23" width="14.85546875" bestFit="1" customWidth="1"/>
  </cols>
  <sheetData>
    <row r="1" spans="3:24" ht="15.75" thickBot="1" x14ac:dyDescent="0.3"/>
    <row r="2" spans="3:24" ht="15.75" thickBot="1" x14ac:dyDescent="0.3">
      <c r="D2" s="106" t="s">
        <v>35</v>
      </c>
      <c r="E2" s="107"/>
      <c r="F2" s="107"/>
      <c r="G2" s="107"/>
      <c r="H2" s="107"/>
      <c r="I2" s="108"/>
      <c r="O2" s="112" t="s">
        <v>24</v>
      </c>
      <c r="P2" s="113"/>
      <c r="Q2" s="113"/>
      <c r="R2" s="114"/>
    </row>
    <row r="3" spans="3:24" ht="15.75" thickBot="1" x14ac:dyDescent="0.3">
      <c r="D3" s="109"/>
      <c r="E3" s="110"/>
      <c r="F3" s="110"/>
      <c r="G3" s="110"/>
      <c r="H3" s="110"/>
      <c r="I3" s="111"/>
      <c r="O3" s="115" t="s">
        <v>61</v>
      </c>
      <c r="P3" s="116"/>
      <c r="Q3" s="117" t="s">
        <v>23</v>
      </c>
      <c r="R3" s="118"/>
    </row>
    <row r="4" spans="3:24" x14ac:dyDescent="0.25">
      <c r="O4" s="119" t="s">
        <v>59</v>
      </c>
      <c r="P4" s="120"/>
      <c r="Q4" s="120" t="s">
        <v>58</v>
      </c>
      <c r="R4" s="121"/>
    </row>
    <row r="5" spans="3:24" ht="15.75" thickBot="1" x14ac:dyDescent="0.3">
      <c r="O5" s="80" t="s">
        <v>16</v>
      </c>
      <c r="P5" s="99"/>
      <c r="Q5" s="99" t="s">
        <v>26</v>
      </c>
      <c r="R5" s="81"/>
    </row>
    <row r="6" spans="3:24" ht="19.5" thickBot="1" x14ac:dyDescent="0.3">
      <c r="C6" s="100" t="s">
        <v>30</v>
      </c>
      <c r="D6" s="101"/>
      <c r="E6" s="101"/>
      <c r="F6" s="101"/>
      <c r="G6" s="101"/>
      <c r="H6" s="101"/>
      <c r="I6" s="101"/>
      <c r="J6" s="102"/>
      <c r="O6" s="80" t="s">
        <v>25</v>
      </c>
      <c r="P6" s="99"/>
      <c r="Q6" s="99" t="s">
        <v>27</v>
      </c>
      <c r="R6" s="81"/>
    </row>
    <row r="7" spans="3:24" ht="15.75" thickBot="1" x14ac:dyDescent="0.3">
      <c r="O7" s="103" t="s">
        <v>60</v>
      </c>
      <c r="P7" s="104"/>
      <c r="Q7" s="104" t="s">
        <v>28</v>
      </c>
      <c r="R7" s="105"/>
    </row>
    <row r="8" spans="3:24" ht="15.75" thickBot="1" x14ac:dyDescent="0.3"/>
    <row r="9" spans="3:24" ht="15.75" thickBot="1" x14ac:dyDescent="0.3">
      <c r="O9" s="96" t="s">
        <v>22</v>
      </c>
      <c r="P9" s="97"/>
      <c r="Q9" s="97"/>
      <c r="R9" s="97"/>
      <c r="S9" s="97"/>
      <c r="T9" s="97"/>
      <c r="U9" s="97"/>
      <c r="V9" s="97"/>
      <c r="W9" s="97"/>
      <c r="X9" s="98"/>
    </row>
    <row r="10" spans="3:24" ht="15.75" thickBot="1" x14ac:dyDescent="0.3">
      <c r="O10" s="61" t="s">
        <v>13</v>
      </c>
      <c r="P10" s="62"/>
      <c r="Q10" s="62"/>
      <c r="R10" s="62"/>
      <c r="S10" s="62"/>
      <c r="T10" s="62"/>
      <c r="U10" s="62"/>
      <c r="V10" s="62"/>
      <c r="W10" s="62"/>
      <c r="X10" s="63"/>
    </row>
    <row r="11" spans="3:24" ht="15.75" thickBot="1" x14ac:dyDescent="0.3"/>
    <row r="12" spans="3:24" ht="15.75" thickBot="1" x14ac:dyDescent="0.3">
      <c r="O12" s="64" t="s">
        <v>44</v>
      </c>
      <c r="P12" s="65"/>
      <c r="Q12" s="66" t="s">
        <v>45</v>
      </c>
      <c r="R12" s="67"/>
      <c r="S12" s="68" t="s">
        <v>46</v>
      </c>
      <c r="T12" s="69"/>
      <c r="U12" s="70" t="s">
        <v>50</v>
      </c>
      <c r="V12" s="71"/>
      <c r="W12" s="72" t="s">
        <v>54</v>
      </c>
      <c r="X12" s="73"/>
    </row>
    <row r="13" spans="3:24" ht="15.75" thickBot="1" x14ac:dyDescent="0.3">
      <c r="O13" s="78" t="s">
        <v>59</v>
      </c>
      <c r="P13" s="79"/>
      <c r="Q13" s="78" t="s">
        <v>59</v>
      </c>
      <c r="R13" s="79"/>
      <c r="S13" s="78" t="s">
        <v>59</v>
      </c>
      <c r="T13" s="79"/>
      <c r="U13" s="78" t="s">
        <v>59</v>
      </c>
      <c r="V13" s="79"/>
      <c r="W13" s="78" t="s">
        <v>59</v>
      </c>
      <c r="X13" s="79"/>
    </row>
    <row r="14" spans="3:24" ht="15.75" thickBot="1" x14ac:dyDescent="0.3">
      <c r="O14" s="94" t="s">
        <v>3</v>
      </c>
      <c r="P14" s="95"/>
      <c r="Q14" s="94" t="s">
        <v>3</v>
      </c>
      <c r="R14" s="95"/>
      <c r="S14" s="94" t="s">
        <v>3</v>
      </c>
      <c r="T14" s="95"/>
      <c r="U14" s="94" t="s">
        <v>3</v>
      </c>
      <c r="V14" s="95"/>
      <c r="W14" s="94" t="s">
        <v>3</v>
      </c>
      <c r="X14" s="95"/>
    </row>
    <row r="15" spans="3:24" x14ac:dyDescent="0.25">
      <c r="O15" s="45" t="s">
        <v>4</v>
      </c>
      <c r="P15" s="42"/>
      <c r="Q15" s="45" t="s">
        <v>4</v>
      </c>
      <c r="R15" s="42"/>
      <c r="S15" s="45" t="s">
        <v>4</v>
      </c>
      <c r="T15" s="42"/>
      <c r="U15" s="45" t="s">
        <v>4</v>
      </c>
      <c r="V15" s="42"/>
      <c r="W15" s="45" t="s">
        <v>4</v>
      </c>
      <c r="X15" s="42"/>
    </row>
    <row r="16" spans="3:24" x14ac:dyDescent="0.25">
      <c r="O16" s="46" t="s">
        <v>5</v>
      </c>
      <c r="P16" s="43"/>
      <c r="Q16" s="46" t="s">
        <v>5</v>
      </c>
      <c r="R16" s="43"/>
      <c r="S16" s="46" t="s">
        <v>5</v>
      </c>
      <c r="T16" s="43"/>
      <c r="U16" s="46" t="s">
        <v>5</v>
      </c>
      <c r="V16" s="43"/>
      <c r="W16" s="46" t="s">
        <v>5</v>
      </c>
      <c r="X16" s="43"/>
    </row>
    <row r="17" spans="15:24" x14ac:dyDescent="0.25">
      <c r="O17" s="46" t="s">
        <v>2</v>
      </c>
      <c r="P17" s="43"/>
      <c r="Q17" s="46" t="s">
        <v>2</v>
      </c>
      <c r="R17" s="43"/>
      <c r="S17" s="46" t="s">
        <v>2</v>
      </c>
      <c r="T17" s="43"/>
      <c r="U17" s="46" t="s">
        <v>2</v>
      </c>
      <c r="V17" s="43"/>
      <c r="W17" s="46" t="s">
        <v>2</v>
      </c>
      <c r="X17" s="43"/>
    </row>
    <row r="18" spans="15:24" x14ac:dyDescent="0.25">
      <c r="O18" s="46" t="s">
        <v>6</v>
      </c>
      <c r="P18" s="43"/>
      <c r="Q18" s="46" t="s">
        <v>6</v>
      </c>
      <c r="R18" s="43"/>
      <c r="S18" s="46" t="s">
        <v>6</v>
      </c>
      <c r="T18" s="43"/>
      <c r="U18" s="46" t="s">
        <v>6</v>
      </c>
      <c r="V18" s="43"/>
      <c r="W18" s="46" t="s">
        <v>6</v>
      </c>
      <c r="X18" s="43"/>
    </row>
    <row r="19" spans="15:24" x14ac:dyDescent="0.25">
      <c r="O19" s="46" t="s">
        <v>7</v>
      </c>
      <c r="P19" s="43"/>
      <c r="Q19" s="46" t="s">
        <v>7</v>
      </c>
      <c r="R19" s="43"/>
      <c r="S19" s="46" t="s">
        <v>7</v>
      </c>
      <c r="T19" s="43"/>
      <c r="U19" s="46" t="s">
        <v>7</v>
      </c>
      <c r="V19" s="43"/>
      <c r="W19" s="46" t="s">
        <v>7</v>
      </c>
      <c r="X19" s="43"/>
    </row>
    <row r="20" spans="15:24" x14ac:dyDescent="0.25">
      <c r="O20" s="46" t="s">
        <v>8</v>
      </c>
      <c r="P20" s="43"/>
      <c r="Q20" s="46" t="s">
        <v>8</v>
      </c>
      <c r="R20" s="43"/>
      <c r="S20" s="46" t="s">
        <v>8</v>
      </c>
      <c r="T20" s="43"/>
      <c r="U20" s="46" t="s">
        <v>8</v>
      </c>
      <c r="V20" s="43"/>
      <c r="W20" s="46" t="s">
        <v>8</v>
      </c>
      <c r="X20" s="43"/>
    </row>
    <row r="21" spans="15:24" ht="15.75" thickBot="1" x14ac:dyDescent="0.3">
      <c r="O21" s="92"/>
      <c r="P21" s="93"/>
      <c r="Q21" s="92"/>
      <c r="R21" s="93"/>
      <c r="S21" s="92"/>
      <c r="T21" s="93"/>
      <c r="U21" s="92"/>
      <c r="V21" s="93"/>
      <c r="W21" s="92"/>
      <c r="X21" s="93"/>
    </row>
    <row r="22" spans="15:24" ht="15.75" thickBot="1" x14ac:dyDescent="0.3">
      <c r="O22" s="94" t="s">
        <v>10</v>
      </c>
      <c r="P22" s="95"/>
      <c r="Q22" s="94" t="s">
        <v>10</v>
      </c>
      <c r="R22" s="95"/>
      <c r="S22" s="94" t="s">
        <v>10</v>
      </c>
      <c r="T22" s="95"/>
      <c r="U22" s="94" t="s">
        <v>10</v>
      </c>
      <c r="V22" s="95"/>
      <c r="W22" s="94" t="s">
        <v>10</v>
      </c>
      <c r="X22" s="95"/>
    </row>
    <row r="23" spans="15:24" x14ac:dyDescent="0.25">
      <c r="O23" s="45" t="s">
        <v>9</v>
      </c>
      <c r="P23" s="10" t="e">
        <f>+(P19-P17*P18)/(P20-P17*P18)</f>
        <v>#DIV/0!</v>
      </c>
      <c r="Q23" s="45" t="s">
        <v>9</v>
      </c>
      <c r="R23" s="10" t="e">
        <f>+(R19-R17*R18)/(R20-R17*R18)</f>
        <v>#DIV/0!</v>
      </c>
      <c r="S23" s="45" t="s">
        <v>9</v>
      </c>
      <c r="T23" s="10" t="e">
        <f>+(T19-T17*T18)/(T20-T17*T18)</f>
        <v>#DIV/0!</v>
      </c>
      <c r="U23" s="45" t="s">
        <v>9</v>
      </c>
      <c r="V23" s="10" t="e">
        <f>+(V19-V17*V18)/(V20-V17*V18)</f>
        <v>#DIV/0!</v>
      </c>
      <c r="W23" s="45" t="s">
        <v>9</v>
      </c>
      <c r="X23" s="10" t="e">
        <f>+(X19-X17*X18)/(X20-X17*X18)</f>
        <v>#DIV/0!</v>
      </c>
    </row>
    <row r="24" spans="15:24" x14ac:dyDescent="0.25">
      <c r="O24" s="46" t="s">
        <v>0</v>
      </c>
      <c r="P24" s="11" t="e">
        <f>P15/(P16*P17)</f>
        <v>#DIV/0!</v>
      </c>
      <c r="Q24" s="46" t="s">
        <v>0</v>
      </c>
      <c r="R24" s="11" t="e">
        <f>R15/(R16*R17)</f>
        <v>#DIV/0!</v>
      </c>
      <c r="S24" s="46" t="s">
        <v>0</v>
      </c>
      <c r="T24" s="11" t="e">
        <f>T15/(T16*T17)</f>
        <v>#DIV/0!</v>
      </c>
      <c r="U24" s="46" t="s">
        <v>0</v>
      </c>
      <c r="V24" s="11" t="e">
        <f>V15/(V16*V17)</f>
        <v>#DIV/0!</v>
      </c>
      <c r="W24" s="46" t="s">
        <v>0</v>
      </c>
      <c r="X24" s="11" t="e">
        <f>X15/(X16*X17)</f>
        <v>#DIV/0!</v>
      </c>
    </row>
    <row r="25" spans="15:24" x14ac:dyDescent="0.25">
      <c r="O25" s="47" t="s">
        <v>33</v>
      </c>
      <c r="P25" s="37" t="e">
        <f>1/P24</f>
        <v>#DIV/0!</v>
      </c>
      <c r="Q25" s="47" t="s">
        <v>33</v>
      </c>
      <c r="R25" s="37" t="e">
        <f>1/R24</f>
        <v>#DIV/0!</v>
      </c>
      <c r="S25" s="47" t="s">
        <v>33</v>
      </c>
      <c r="T25" s="37" t="e">
        <f>1/T24</f>
        <v>#DIV/0!</v>
      </c>
      <c r="U25" s="47" t="s">
        <v>33</v>
      </c>
      <c r="V25" s="37" t="e">
        <f>1/V24</f>
        <v>#DIV/0!</v>
      </c>
      <c r="W25" s="47" t="s">
        <v>33</v>
      </c>
      <c r="X25" s="37" t="e">
        <f>1/X24</f>
        <v>#DIV/0!</v>
      </c>
    </row>
    <row r="26" spans="15:24" ht="15.75" thickBot="1" x14ac:dyDescent="0.3">
      <c r="O26" s="41" t="s">
        <v>11</v>
      </c>
      <c r="P26" s="12" t="e">
        <f>(LOG((1-(1/P24))*(1/P23)+(1/P24)))/(LOG(P24))</f>
        <v>#DIV/0!</v>
      </c>
      <c r="Q26" s="41" t="s">
        <v>11</v>
      </c>
      <c r="R26" s="12" t="e">
        <f>(LOG((1-(1/R24))*(1/R23)+(1/R24)))/(LOG(R24))</f>
        <v>#DIV/0!</v>
      </c>
      <c r="S26" s="41" t="s">
        <v>11</v>
      </c>
      <c r="T26" s="12" t="e">
        <f>(LOG((1-(1/T24))*(1/T23)+(1/T24)))/(LOG(T24))</f>
        <v>#DIV/0!</v>
      </c>
      <c r="U26" s="41" t="s">
        <v>11</v>
      </c>
      <c r="V26" s="12" t="e">
        <f>(LOG((1-(1/V24))*(1/V23)+(1/V24)))/(LOG(V24))</f>
        <v>#DIV/0!</v>
      </c>
      <c r="W26" s="41" t="s">
        <v>11</v>
      </c>
      <c r="X26" s="12" t="e">
        <f>(LOG((1-(1/X24))*(1/X23)+(1/X24)))/(LOG(X24))</f>
        <v>#DIV/0!</v>
      </c>
    </row>
    <row r="27" spans="15:24" ht="15.75" thickBot="1" x14ac:dyDescent="0.3"/>
    <row r="28" spans="15:24" x14ac:dyDescent="0.25">
      <c r="O28" s="86" t="s">
        <v>20</v>
      </c>
      <c r="P28" s="87"/>
      <c r="Q28" s="87"/>
      <c r="R28" s="87"/>
      <c r="S28" s="87"/>
      <c r="T28" s="87"/>
      <c r="U28" s="87"/>
      <c r="V28" s="87"/>
      <c r="W28" s="87"/>
      <c r="X28" s="88"/>
    </row>
    <row r="29" spans="15:24" ht="15.75" thickBot="1" x14ac:dyDescent="0.3">
      <c r="O29" s="89" t="s">
        <v>21</v>
      </c>
      <c r="P29" s="90"/>
      <c r="Q29" s="90"/>
      <c r="R29" s="90"/>
      <c r="S29" s="90"/>
      <c r="T29" s="90"/>
      <c r="U29" s="90"/>
      <c r="V29" s="90"/>
      <c r="W29" s="90"/>
      <c r="X29" s="91"/>
    </row>
    <row r="30" spans="15:24" ht="15.75" thickBot="1" x14ac:dyDescent="0.3"/>
    <row r="31" spans="15:24" ht="15.75" thickBot="1" x14ac:dyDescent="0.3">
      <c r="O31" s="64" t="s">
        <v>42</v>
      </c>
      <c r="P31" s="65"/>
      <c r="Q31" s="66" t="s">
        <v>43</v>
      </c>
      <c r="R31" s="67"/>
      <c r="S31" s="68" t="s">
        <v>47</v>
      </c>
      <c r="T31" s="69"/>
      <c r="U31" s="70" t="s">
        <v>51</v>
      </c>
      <c r="V31" s="71"/>
      <c r="W31" s="72" t="s">
        <v>55</v>
      </c>
      <c r="X31" s="73"/>
    </row>
    <row r="32" spans="15:24" x14ac:dyDescent="0.25">
      <c r="O32" s="84" t="s">
        <v>16</v>
      </c>
      <c r="P32" s="85"/>
      <c r="Q32" s="84" t="s">
        <v>16</v>
      </c>
      <c r="R32" s="85"/>
      <c r="S32" s="84" t="s">
        <v>16</v>
      </c>
      <c r="T32" s="85"/>
      <c r="U32" s="84" t="s">
        <v>16</v>
      </c>
      <c r="V32" s="85"/>
      <c r="W32" s="84" t="s">
        <v>16</v>
      </c>
      <c r="X32" s="85"/>
    </row>
    <row r="33" spans="15:24" x14ac:dyDescent="0.25">
      <c r="O33" s="82" t="s">
        <v>12</v>
      </c>
      <c r="P33" s="83"/>
      <c r="Q33" s="82" t="s">
        <v>12</v>
      </c>
      <c r="R33" s="83"/>
      <c r="S33" s="82" t="s">
        <v>12</v>
      </c>
      <c r="T33" s="83"/>
      <c r="U33" s="82" t="s">
        <v>12</v>
      </c>
      <c r="V33" s="83"/>
      <c r="W33" s="82" t="s">
        <v>12</v>
      </c>
      <c r="X33" s="83"/>
    </row>
    <row r="34" spans="15:24" x14ac:dyDescent="0.25">
      <c r="O34" s="18" t="s">
        <v>2</v>
      </c>
      <c r="P34" s="19"/>
      <c r="Q34" s="18" t="s">
        <v>2</v>
      </c>
      <c r="R34" s="19"/>
      <c r="S34" s="18" t="s">
        <v>2</v>
      </c>
      <c r="T34" s="19"/>
      <c r="U34" s="18" t="s">
        <v>2</v>
      </c>
      <c r="V34" s="19"/>
      <c r="W34" s="18" t="s">
        <v>2</v>
      </c>
      <c r="X34" s="19"/>
    </row>
    <row r="35" spans="15:24" x14ac:dyDescent="0.25">
      <c r="O35" s="13" t="s">
        <v>11</v>
      </c>
      <c r="P35" s="43"/>
      <c r="Q35" s="13" t="s">
        <v>11</v>
      </c>
      <c r="R35" s="43"/>
      <c r="S35" s="13" t="s">
        <v>11</v>
      </c>
      <c r="T35" s="43"/>
      <c r="U35" s="13" t="s">
        <v>11</v>
      </c>
      <c r="V35" s="43"/>
      <c r="W35" s="13" t="s">
        <v>11</v>
      </c>
      <c r="X35" s="43"/>
    </row>
    <row r="36" spans="15:24" x14ac:dyDescent="0.25">
      <c r="O36" s="46" t="s">
        <v>6</v>
      </c>
      <c r="P36" s="43"/>
      <c r="Q36" s="46" t="s">
        <v>6</v>
      </c>
      <c r="R36" s="43"/>
      <c r="S36" s="46" t="s">
        <v>6</v>
      </c>
      <c r="T36" s="43"/>
      <c r="U36" s="46" t="s">
        <v>6</v>
      </c>
      <c r="V36" s="43"/>
      <c r="W36" s="46" t="s">
        <v>6</v>
      </c>
      <c r="X36" s="43"/>
    </row>
    <row r="37" spans="15:24" x14ac:dyDescent="0.25">
      <c r="O37" s="46" t="s">
        <v>7</v>
      </c>
      <c r="P37" s="43"/>
      <c r="Q37" s="46" t="s">
        <v>7</v>
      </c>
      <c r="R37" s="43"/>
      <c r="S37" s="46" t="s">
        <v>7</v>
      </c>
      <c r="T37" s="43"/>
      <c r="U37" s="46" t="s">
        <v>7</v>
      </c>
      <c r="V37" s="43"/>
      <c r="W37" s="46" t="s">
        <v>7</v>
      </c>
      <c r="X37" s="43"/>
    </row>
    <row r="38" spans="15:24" x14ac:dyDescent="0.25">
      <c r="O38" s="46" t="s">
        <v>8</v>
      </c>
      <c r="P38" s="43"/>
      <c r="Q38" s="46" t="s">
        <v>8</v>
      </c>
      <c r="R38" s="43"/>
      <c r="S38" s="46" t="s">
        <v>8</v>
      </c>
      <c r="T38" s="43"/>
      <c r="U38" s="46" t="s">
        <v>8</v>
      </c>
      <c r="V38" s="43"/>
      <c r="W38" s="46" t="s">
        <v>8</v>
      </c>
      <c r="X38" s="43"/>
    </row>
    <row r="39" spans="15:24" x14ac:dyDescent="0.25">
      <c r="O39" s="80"/>
      <c r="P39" s="81"/>
      <c r="Q39" s="80"/>
      <c r="R39" s="81"/>
      <c r="S39" s="80"/>
      <c r="T39" s="81"/>
      <c r="U39" s="80"/>
      <c r="V39" s="81"/>
      <c r="W39" s="80"/>
      <c r="X39" s="81"/>
    </row>
    <row r="40" spans="15:24" x14ac:dyDescent="0.25">
      <c r="O40" s="82" t="s">
        <v>17</v>
      </c>
      <c r="P40" s="83"/>
      <c r="Q40" s="82" t="s">
        <v>17</v>
      </c>
      <c r="R40" s="83"/>
      <c r="S40" s="82" t="s">
        <v>17</v>
      </c>
      <c r="T40" s="83"/>
      <c r="U40" s="82" t="s">
        <v>17</v>
      </c>
      <c r="V40" s="83"/>
      <c r="W40" s="82" t="s">
        <v>17</v>
      </c>
      <c r="X40" s="83"/>
    </row>
    <row r="41" spans="15:24" x14ac:dyDescent="0.25">
      <c r="O41" s="13" t="s">
        <v>0</v>
      </c>
      <c r="P41" s="11">
        <v>0.93876671343945284</v>
      </c>
      <c r="Q41" s="13" t="s">
        <v>0</v>
      </c>
      <c r="R41" s="11">
        <v>27.499949343599486</v>
      </c>
      <c r="S41" s="13" t="s">
        <v>0</v>
      </c>
      <c r="T41" s="43">
        <v>380.99999655411955</v>
      </c>
      <c r="U41" s="13" t="s">
        <v>0</v>
      </c>
      <c r="V41" s="43"/>
      <c r="W41" s="13" t="s">
        <v>0</v>
      </c>
      <c r="X41" s="43"/>
    </row>
    <row r="42" spans="15:24" x14ac:dyDescent="0.25">
      <c r="O42" s="34" t="s">
        <v>33</v>
      </c>
      <c r="P42" s="37">
        <f>1/P41</f>
        <v>1.0652273729819421</v>
      </c>
      <c r="Q42" s="34" t="s">
        <v>33</v>
      </c>
      <c r="R42" s="37">
        <f>1/R41</f>
        <v>3.6363703347429853E-2</v>
      </c>
      <c r="S42" s="34" t="s">
        <v>33</v>
      </c>
      <c r="T42" s="48">
        <f>1/T41</f>
        <v>2.6246719397488337E-3</v>
      </c>
      <c r="U42" s="34" t="s">
        <v>33</v>
      </c>
      <c r="V42" s="48" t="e">
        <f>1/V41</f>
        <v>#DIV/0!</v>
      </c>
      <c r="W42" s="34" t="s">
        <v>33</v>
      </c>
      <c r="X42" s="48" t="e">
        <f>1/X41</f>
        <v>#DIV/0!</v>
      </c>
    </row>
    <row r="43" spans="15:24" ht="15.75" thickBot="1" x14ac:dyDescent="0.3">
      <c r="O43" s="14" t="s">
        <v>9</v>
      </c>
      <c r="P43" s="12" t="e">
        <f>+(P37-P34*P36)/(P38-P34*P36)</f>
        <v>#DIV/0!</v>
      </c>
      <c r="Q43" s="14" t="s">
        <v>9</v>
      </c>
      <c r="R43" s="12" t="e">
        <f>+(R37-R34*R36)/(R38-R34*R36)</f>
        <v>#DIV/0!</v>
      </c>
      <c r="S43" s="14" t="s">
        <v>9</v>
      </c>
      <c r="T43" s="51" t="e">
        <f>+(T37-T34*T36)/(T38-T34*T36)</f>
        <v>#DIV/0!</v>
      </c>
      <c r="U43" s="14" t="s">
        <v>9</v>
      </c>
      <c r="V43" s="51" t="e">
        <f>+(V37-V34*V36)/(V38-V34*V36)</f>
        <v>#DIV/0!</v>
      </c>
      <c r="W43" s="14" t="s">
        <v>9</v>
      </c>
      <c r="X43" s="51" t="e">
        <f>+(X37-X34*X36)/(X38-X34*X36)</f>
        <v>#DIV/0!</v>
      </c>
    </row>
    <row r="45" spans="15:24" x14ac:dyDescent="0.25">
      <c r="O45" s="17"/>
      <c r="P45" s="16"/>
      <c r="Q45" s="17"/>
      <c r="R45" s="16"/>
      <c r="S45" s="17"/>
      <c r="T45" s="16"/>
      <c r="U45" s="17"/>
      <c r="V45" s="16"/>
      <c r="W45" s="17"/>
      <c r="X45" s="16"/>
    </row>
    <row r="46" spans="15:24" x14ac:dyDescent="0.25">
      <c r="O46" s="29" t="s">
        <v>19</v>
      </c>
      <c r="P46" s="29">
        <f>1/(((10^(P35*LOG(P41)))-(1/P41))/(1-(1/P41)))</f>
        <v>1</v>
      </c>
      <c r="Q46" s="29" t="s">
        <v>19</v>
      </c>
      <c r="R46" s="29">
        <f>1/(((10^(R35*LOG(R41)))-(1/R41))/(1-(1/R41)))</f>
        <v>1</v>
      </c>
      <c r="S46" s="29" t="s">
        <v>19</v>
      </c>
      <c r="T46" s="29">
        <f>1/(((10^(T35*LOG(T41)))-(1/T41))/(1-(1/T41)))</f>
        <v>1</v>
      </c>
      <c r="U46" s="29" t="s">
        <v>19</v>
      </c>
      <c r="V46" s="29" t="e">
        <f>1/(((10^(V35*LOG(V41)))-(1/V41))/(1-(1/V41)))</f>
        <v>#NUM!</v>
      </c>
      <c r="W46" s="29" t="s">
        <v>19</v>
      </c>
      <c r="X46" s="29" t="e">
        <f>1/(((10^(X35*LOG(X41)))-(1/X41))/(1-(1/X41)))</f>
        <v>#NUM!</v>
      </c>
    </row>
    <row r="47" spans="15:24" x14ac:dyDescent="0.25">
      <c r="O47" s="29" t="s">
        <v>18</v>
      </c>
      <c r="P47" s="29" t="e">
        <f>+ABS(P43-P46)</f>
        <v>#DIV/0!</v>
      </c>
      <c r="Q47" s="29" t="s">
        <v>18</v>
      </c>
      <c r="R47" s="29" t="e">
        <f>+ABS(R43-R46)</f>
        <v>#DIV/0!</v>
      </c>
      <c r="S47" s="29" t="s">
        <v>18</v>
      </c>
      <c r="T47" s="29" t="e">
        <f>+ABS(T43-T46)</f>
        <v>#DIV/0!</v>
      </c>
      <c r="U47" s="29" t="s">
        <v>18</v>
      </c>
      <c r="V47" s="29" t="e">
        <f>+ABS(V43-V46)</f>
        <v>#DIV/0!</v>
      </c>
      <c r="W47" s="29" t="s">
        <v>18</v>
      </c>
      <c r="X47" s="29" t="e">
        <f>+ABS(X43-X46)</f>
        <v>#DIV/0!</v>
      </c>
    </row>
    <row r="48" spans="15:24" ht="15.75" thickBot="1" x14ac:dyDescent="0.3">
      <c r="O48" s="17"/>
      <c r="P48" s="16"/>
    </row>
    <row r="49" spans="15:24" ht="15.75" thickBot="1" x14ac:dyDescent="0.3">
      <c r="O49" s="61" t="s">
        <v>14</v>
      </c>
      <c r="P49" s="62"/>
      <c r="Q49" s="62"/>
      <c r="R49" s="62"/>
      <c r="S49" s="62"/>
      <c r="T49" s="62"/>
      <c r="U49" s="62"/>
      <c r="V49" s="62"/>
      <c r="W49" s="62"/>
      <c r="X49" s="63"/>
    </row>
    <row r="50" spans="15:24" ht="15.75" thickBot="1" x14ac:dyDescent="0.3"/>
    <row r="51" spans="15:24" ht="15.75" thickBot="1" x14ac:dyDescent="0.3">
      <c r="O51" s="64" t="s">
        <v>41</v>
      </c>
      <c r="P51" s="65"/>
      <c r="Q51" s="66" t="s">
        <v>40</v>
      </c>
      <c r="R51" s="67"/>
      <c r="S51" s="68" t="s">
        <v>48</v>
      </c>
      <c r="T51" s="69"/>
      <c r="U51" s="70" t="s">
        <v>52</v>
      </c>
      <c r="V51" s="71"/>
      <c r="W51" s="72" t="s">
        <v>56</v>
      </c>
      <c r="X51" s="73"/>
    </row>
    <row r="52" spans="15:24" ht="15.75" thickBot="1" x14ac:dyDescent="0.3">
      <c r="O52" s="78" t="s">
        <v>62</v>
      </c>
      <c r="P52" s="79"/>
      <c r="Q52" s="78" t="s">
        <v>62</v>
      </c>
      <c r="R52" s="79"/>
      <c r="S52" s="78" t="s">
        <v>62</v>
      </c>
      <c r="T52" s="79"/>
      <c r="U52" s="78" t="s">
        <v>62</v>
      </c>
      <c r="V52" s="79"/>
      <c r="W52" s="78" t="s">
        <v>62</v>
      </c>
      <c r="X52" s="79"/>
    </row>
    <row r="53" spans="15:24" ht="15.75" thickBot="1" x14ac:dyDescent="0.3">
      <c r="O53" s="54" t="s">
        <v>12</v>
      </c>
      <c r="P53" s="55"/>
      <c r="Q53" s="54" t="s">
        <v>12</v>
      </c>
      <c r="R53" s="55"/>
      <c r="S53" s="54" t="s">
        <v>12</v>
      </c>
      <c r="T53" s="55"/>
      <c r="U53" s="54" t="s">
        <v>12</v>
      </c>
      <c r="V53" s="55"/>
      <c r="W53" s="54" t="s">
        <v>12</v>
      </c>
      <c r="X53" s="55"/>
    </row>
    <row r="54" spans="15:24" x14ac:dyDescent="0.25">
      <c r="O54" s="45" t="s">
        <v>11</v>
      </c>
      <c r="P54" s="42">
        <v>20</v>
      </c>
      <c r="Q54" s="45" t="s">
        <v>11</v>
      </c>
      <c r="R54" s="42">
        <v>8</v>
      </c>
      <c r="S54" s="45" t="s">
        <v>11</v>
      </c>
      <c r="T54" s="42">
        <v>5</v>
      </c>
      <c r="U54" s="45" t="s">
        <v>11</v>
      </c>
      <c r="V54" s="42"/>
      <c r="W54" s="45" t="s">
        <v>11</v>
      </c>
      <c r="X54" s="42"/>
    </row>
    <row r="55" spans="15:24" x14ac:dyDescent="0.25">
      <c r="O55" s="46" t="s">
        <v>2</v>
      </c>
      <c r="P55" s="43">
        <v>1.5</v>
      </c>
      <c r="Q55" s="46" t="s">
        <v>2</v>
      </c>
      <c r="R55" s="43">
        <v>1.5</v>
      </c>
      <c r="S55" s="46" t="s">
        <v>2</v>
      </c>
      <c r="T55" s="43">
        <v>1.2</v>
      </c>
      <c r="U55" s="46" t="s">
        <v>2</v>
      </c>
      <c r="V55" s="43"/>
      <c r="W55" s="46" t="s">
        <v>2</v>
      </c>
      <c r="X55" s="43"/>
    </row>
    <row r="56" spans="15:24" x14ac:dyDescent="0.25">
      <c r="O56" s="46" t="s">
        <v>4</v>
      </c>
      <c r="P56" s="43">
        <v>20</v>
      </c>
      <c r="Q56" s="46" t="s">
        <v>4</v>
      </c>
      <c r="R56" s="43">
        <v>20</v>
      </c>
      <c r="S56" s="46" t="s">
        <v>4</v>
      </c>
      <c r="T56" s="43">
        <v>20</v>
      </c>
      <c r="U56" s="46" t="s">
        <v>4</v>
      </c>
      <c r="V56" s="43"/>
      <c r="W56" s="46" t="s">
        <v>4</v>
      </c>
      <c r="X56" s="43"/>
    </row>
    <row r="57" spans="15:24" x14ac:dyDescent="0.25">
      <c r="O57" s="46" t="s">
        <v>5</v>
      </c>
      <c r="P57" s="43">
        <v>18</v>
      </c>
      <c r="Q57" s="46" t="s">
        <v>5</v>
      </c>
      <c r="R57" s="43">
        <v>18</v>
      </c>
      <c r="S57" s="46" t="s">
        <v>5</v>
      </c>
      <c r="T57" s="43">
        <v>18</v>
      </c>
      <c r="U57" s="46" t="s">
        <v>5</v>
      </c>
      <c r="V57" s="43"/>
      <c r="W57" s="46" t="s">
        <v>5</v>
      </c>
      <c r="X57" s="43"/>
    </row>
    <row r="58" spans="15:24" ht="15.75" thickBot="1" x14ac:dyDescent="0.3">
      <c r="O58" s="74"/>
      <c r="P58" s="75"/>
      <c r="Q58" s="74"/>
      <c r="R58" s="75"/>
      <c r="S58" s="74"/>
      <c r="T58" s="75"/>
      <c r="U58" s="74"/>
      <c r="V58" s="75"/>
      <c r="W58" s="74"/>
      <c r="X58" s="75"/>
    </row>
    <row r="59" spans="15:24" ht="15.75" thickBot="1" x14ac:dyDescent="0.3">
      <c r="O59" s="76" t="s">
        <v>10</v>
      </c>
      <c r="P59" s="77"/>
      <c r="Q59" s="76" t="s">
        <v>10</v>
      </c>
      <c r="R59" s="77"/>
      <c r="S59" s="76" t="s">
        <v>10</v>
      </c>
      <c r="T59" s="77"/>
      <c r="U59" s="76" t="s">
        <v>10</v>
      </c>
      <c r="V59" s="77"/>
      <c r="W59" s="76" t="s">
        <v>10</v>
      </c>
      <c r="X59" s="77"/>
    </row>
    <row r="60" spans="15:24" x14ac:dyDescent="0.25">
      <c r="O60" s="35" t="s">
        <v>9</v>
      </c>
      <c r="P60" s="36">
        <f>1/(((10^(P54*LOG(P61)))-(1/P61))/(1-(1/P61)))</f>
        <v>0.25973516573533589</v>
      </c>
      <c r="Q60" s="35" t="s">
        <v>9</v>
      </c>
      <c r="R60" s="36">
        <f>1/(((10^(R54*LOG(R61)))-(1/R61))/(1-(1/R61)))</f>
        <v>0.27791940147575178</v>
      </c>
      <c r="S60" s="35" t="s">
        <v>9</v>
      </c>
      <c r="T60" s="36">
        <f>1/(((10^(T54*LOG(T61)))-(1/T61))/(1-(1/T61)))</f>
        <v>0.20029202428612006</v>
      </c>
      <c r="U60" s="35" t="s">
        <v>9</v>
      </c>
      <c r="V60" s="36" t="e">
        <f>1/(((10^(V54*LOG(V61)))-(1/V61))/(1-(1/V61)))</f>
        <v>#DIV/0!</v>
      </c>
      <c r="W60" s="35" t="s">
        <v>9</v>
      </c>
      <c r="X60" s="36" t="e">
        <f>1/(((10^(X54*LOG(X61)))-(1/X61))/(1-(1/X61)))</f>
        <v>#DIV/0!</v>
      </c>
    </row>
    <row r="61" spans="15:24" x14ac:dyDescent="0.25">
      <c r="O61" s="46" t="s">
        <v>0</v>
      </c>
      <c r="P61" s="43">
        <f>P56/(P57*P55)</f>
        <v>0.7407407407407407</v>
      </c>
      <c r="Q61" s="46" t="s">
        <v>0</v>
      </c>
      <c r="R61" s="50">
        <f>R56/(R57*R55)</f>
        <v>0.7407407407407407</v>
      </c>
      <c r="S61" s="46" t="s">
        <v>0</v>
      </c>
      <c r="T61" s="50">
        <f>T56/(T57*T55)</f>
        <v>0.92592592592592604</v>
      </c>
      <c r="U61" s="46" t="s">
        <v>0</v>
      </c>
      <c r="V61" s="50" t="e">
        <f>V56/(V57*V55)</f>
        <v>#DIV/0!</v>
      </c>
      <c r="W61" s="46" t="s">
        <v>0</v>
      </c>
      <c r="X61" s="50" t="e">
        <f>X56/(X57*X55)</f>
        <v>#DIV/0!</v>
      </c>
    </row>
    <row r="62" spans="15:24" ht="15.75" thickBot="1" x14ac:dyDescent="0.3">
      <c r="O62" s="41" t="s">
        <v>33</v>
      </c>
      <c r="P62" s="44">
        <f>1/P61</f>
        <v>1.35</v>
      </c>
      <c r="Q62" s="41" t="s">
        <v>33</v>
      </c>
      <c r="R62" s="44">
        <f>1/R61</f>
        <v>1.35</v>
      </c>
      <c r="S62" s="41" t="s">
        <v>33</v>
      </c>
      <c r="T62" s="44">
        <f>1/T61</f>
        <v>1.0799999999999998</v>
      </c>
      <c r="U62" s="41" t="s">
        <v>33</v>
      </c>
      <c r="V62" s="44" t="e">
        <f>1/V61</f>
        <v>#DIV/0!</v>
      </c>
      <c r="W62" s="41" t="s">
        <v>33</v>
      </c>
      <c r="X62" s="44" t="e">
        <f>1/X61</f>
        <v>#DIV/0!</v>
      </c>
    </row>
    <row r="63" spans="15:24" ht="15.75" thickBot="1" x14ac:dyDescent="0.3"/>
    <row r="64" spans="15:24" ht="15.75" thickBot="1" x14ac:dyDescent="0.3">
      <c r="O64" s="61" t="s">
        <v>15</v>
      </c>
      <c r="P64" s="62"/>
      <c r="Q64" s="62"/>
      <c r="R64" s="62"/>
      <c r="S64" s="62"/>
      <c r="T64" s="62"/>
      <c r="U64" s="62"/>
      <c r="V64" s="62"/>
      <c r="W64" s="62"/>
      <c r="X64" s="63"/>
    </row>
    <row r="65" spans="15:24" ht="15.75" thickBot="1" x14ac:dyDescent="0.3"/>
    <row r="66" spans="15:24" ht="15.75" thickBot="1" x14ac:dyDescent="0.3">
      <c r="O66" s="64" t="s">
        <v>39</v>
      </c>
      <c r="P66" s="65"/>
      <c r="Q66" s="66" t="s">
        <v>38</v>
      </c>
      <c r="R66" s="67"/>
      <c r="S66" s="68" t="s">
        <v>49</v>
      </c>
      <c r="T66" s="69"/>
      <c r="U66" s="70" t="s">
        <v>53</v>
      </c>
      <c r="V66" s="71"/>
      <c r="W66" s="72" t="s">
        <v>57</v>
      </c>
      <c r="X66" s="73"/>
    </row>
    <row r="67" spans="15:24" x14ac:dyDescent="0.25">
      <c r="O67" s="56" t="s">
        <v>12</v>
      </c>
      <c r="P67" s="57"/>
      <c r="Q67" s="56" t="s">
        <v>12</v>
      </c>
      <c r="R67" s="57"/>
      <c r="S67" s="56" t="s">
        <v>12</v>
      </c>
      <c r="T67" s="57"/>
      <c r="U67" s="58" t="s">
        <v>12</v>
      </c>
      <c r="V67" s="59"/>
      <c r="W67" s="58" t="s">
        <v>12</v>
      </c>
      <c r="X67" s="59"/>
    </row>
    <row r="68" spans="15:24" x14ac:dyDescent="0.25">
      <c r="O68" s="13" t="s">
        <v>11</v>
      </c>
      <c r="P68" s="43">
        <v>8</v>
      </c>
      <c r="Q68" s="13" t="s">
        <v>11</v>
      </c>
      <c r="R68" s="43">
        <v>7</v>
      </c>
      <c r="S68" s="13" t="s">
        <v>11</v>
      </c>
      <c r="T68" s="43">
        <v>3</v>
      </c>
      <c r="U68" s="13" t="s">
        <v>11</v>
      </c>
      <c r="V68" s="43">
        <v>7</v>
      </c>
      <c r="W68" s="13" t="s">
        <v>11</v>
      </c>
      <c r="X68" s="43">
        <v>2</v>
      </c>
    </row>
    <row r="69" spans="15:24" ht="15.75" thickBot="1" x14ac:dyDescent="0.3">
      <c r="O69" s="14" t="s">
        <v>9</v>
      </c>
      <c r="P69" s="44">
        <v>1E-3</v>
      </c>
      <c r="Q69" s="14" t="s">
        <v>9</v>
      </c>
      <c r="R69" s="44">
        <v>0.5</v>
      </c>
      <c r="S69" s="14" t="s">
        <v>9</v>
      </c>
      <c r="T69" s="44">
        <v>0.5</v>
      </c>
      <c r="U69" s="14" t="s">
        <v>9</v>
      </c>
      <c r="V69" s="44">
        <v>0.2</v>
      </c>
      <c r="W69" s="14" t="s">
        <v>9</v>
      </c>
      <c r="X69" s="44">
        <v>2E-3</v>
      </c>
    </row>
    <row r="82" spans="3:27" ht="15.75" thickBot="1" x14ac:dyDescent="0.3"/>
    <row r="83" spans="3:27" ht="15.75" thickBot="1" x14ac:dyDescent="0.3">
      <c r="C83" s="54" t="s">
        <v>29</v>
      </c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55"/>
    </row>
    <row r="85" spans="3:27" ht="15.75" thickBot="1" x14ac:dyDescent="0.3"/>
    <row r="86" spans="3:27" ht="15.75" thickBot="1" x14ac:dyDescent="0.3">
      <c r="C86" s="4" t="s">
        <v>33</v>
      </c>
      <c r="D86" s="3">
        <v>0.3</v>
      </c>
      <c r="E86" s="1">
        <v>0.5</v>
      </c>
      <c r="F86" s="1">
        <v>0.6</v>
      </c>
      <c r="G86" s="1">
        <v>0.7</v>
      </c>
      <c r="H86" s="1">
        <v>0.8</v>
      </c>
      <c r="I86" s="1">
        <v>0.9</v>
      </c>
      <c r="J86" s="1"/>
      <c r="K86" s="1">
        <v>1.1000000000000001</v>
      </c>
      <c r="L86" s="1">
        <v>1.2</v>
      </c>
      <c r="M86" s="1">
        <v>1.3</v>
      </c>
      <c r="N86" s="1"/>
      <c r="O86" s="1">
        <v>1.4</v>
      </c>
      <c r="P86" s="1">
        <v>1.5</v>
      </c>
      <c r="Q86" s="1">
        <v>1.6</v>
      </c>
      <c r="R86" s="1">
        <v>1.7</v>
      </c>
      <c r="S86" s="1">
        <v>1.8</v>
      </c>
      <c r="T86" s="1">
        <v>1.9</v>
      </c>
      <c r="U86" s="1">
        <v>2</v>
      </c>
      <c r="V86" s="1">
        <v>2.5</v>
      </c>
      <c r="W86" s="1">
        <v>3</v>
      </c>
      <c r="X86" s="1">
        <v>4</v>
      </c>
      <c r="Y86" s="2">
        <v>5</v>
      </c>
      <c r="Z86" s="2">
        <v>10</v>
      </c>
      <c r="AA86" s="2">
        <v>1.0000000099999999</v>
      </c>
    </row>
    <row r="87" spans="3:27" ht="15.75" thickBot="1" x14ac:dyDescent="0.3">
      <c r="C87" s="38" t="s">
        <v>1</v>
      </c>
      <c r="D87" s="49"/>
      <c r="E87" s="49"/>
    </row>
    <row r="88" spans="3:27" x14ac:dyDescent="0.25">
      <c r="C88" s="39">
        <v>1</v>
      </c>
      <c r="D88">
        <f>1/(((10^($C88*LOG(D$86)))-(1/D$86))/(1-(1/D$86)))</f>
        <v>0.76923076923076916</v>
      </c>
      <c r="E88">
        <f t="shared" ref="E88:AA100" si="0">1/(((10^($C88*LOG(E$86)))-(1/E$86))/(1-(1/E$86)))</f>
        <v>0.66666666666666663</v>
      </c>
      <c r="F88">
        <f t="shared" si="0"/>
        <v>0.625</v>
      </c>
      <c r="G88">
        <f t="shared" si="0"/>
        <v>0.58823529411764708</v>
      </c>
      <c r="H88">
        <f>1/(((10^($C88*LOG(H$86)))-(1/H$86))/(1-(1/H$86)))</f>
        <v>0.55555555555555558</v>
      </c>
      <c r="I88">
        <f t="shared" si="0"/>
        <v>0.52631578947368407</v>
      </c>
      <c r="K88">
        <f t="shared" si="0"/>
        <v>0.47619047619047605</v>
      </c>
      <c r="L88">
        <f t="shared" si="0"/>
        <v>0.45454545454545453</v>
      </c>
      <c r="M88">
        <f t="shared" si="0"/>
        <v>0.43478260869565222</v>
      </c>
      <c r="O88">
        <f t="shared" si="0"/>
        <v>0.41666666666666663</v>
      </c>
      <c r="P88">
        <f t="shared" si="0"/>
        <v>0.4</v>
      </c>
      <c r="Q88">
        <f t="shared" si="0"/>
        <v>0.38461538461538458</v>
      </c>
      <c r="R88">
        <f t="shared" si="0"/>
        <v>0.37037037037037035</v>
      </c>
      <c r="S88">
        <f t="shared" si="0"/>
        <v>0.3571428571428571</v>
      </c>
      <c r="T88">
        <f t="shared" si="0"/>
        <v>0.34482758620689657</v>
      </c>
      <c r="U88">
        <f t="shared" si="0"/>
        <v>0.33333333333333331</v>
      </c>
      <c r="V88">
        <f t="shared" si="0"/>
        <v>0.2857142857142857</v>
      </c>
      <c r="W88">
        <f t="shared" si="0"/>
        <v>0.25</v>
      </c>
      <c r="X88">
        <f t="shared" si="0"/>
        <v>0.19999999999999996</v>
      </c>
      <c r="Y88">
        <f t="shared" si="0"/>
        <v>0.16666666666666663</v>
      </c>
      <c r="Z88">
        <f t="shared" si="0"/>
        <v>9.0909090909090912E-2</v>
      </c>
      <c r="AA88">
        <f t="shared" si="0"/>
        <v>0.49999999722444244</v>
      </c>
    </row>
    <row r="89" spans="3:27" x14ac:dyDescent="0.25">
      <c r="C89" s="5">
        <v>2</v>
      </c>
      <c r="D89">
        <f t="shared" ref="D89:T112" si="1">1/(((10^($C89*LOG(D$86)))-(1/D$86))/(1-(1/D$86)))</f>
        <v>0.71942446043165464</v>
      </c>
      <c r="E89">
        <f t="shared" si="0"/>
        <v>0.5714285714285714</v>
      </c>
      <c r="F89">
        <f t="shared" si="0"/>
        <v>0.51020408163265296</v>
      </c>
      <c r="G89">
        <f t="shared" si="0"/>
        <v>0.45662100456620996</v>
      </c>
      <c r="H89">
        <f t="shared" si="0"/>
        <v>0.4098360655737705</v>
      </c>
      <c r="I89">
        <f t="shared" si="0"/>
        <v>0.36900369003690053</v>
      </c>
      <c r="K89">
        <f t="shared" si="0"/>
        <v>0.30211480362537751</v>
      </c>
      <c r="L89">
        <f t="shared" si="0"/>
        <v>0.27472527472527469</v>
      </c>
      <c r="M89">
        <f t="shared" si="0"/>
        <v>0.25062656641604014</v>
      </c>
      <c r="O89">
        <f t="shared" si="0"/>
        <v>0.22935779816513754</v>
      </c>
      <c r="P89">
        <f t="shared" si="0"/>
        <v>0.21052631578947367</v>
      </c>
      <c r="Q89">
        <f t="shared" si="0"/>
        <v>0.19379844961240306</v>
      </c>
      <c r="R89">
        <f t="shared" si="0"/>
        <v>0.1788908765652952</v>
      </c>
      <c r="S89">
        <f t="shared" si="0"/>
        <v>0.16556291390728475</v>
      </c>
      <c r="T89">
        <f t="shared" si="0"/>
        <v>0.15360983102918591</v>
      </c>
      <c r="U89">
        <f t="shared" si="0"/>
        <v>0.14285714285714282</v>
      </c>
      <c r="V89">
        <f t="shared" si="0"/>
        <v>0.10256410256410255</v>
      </c>
      <c r="W89">
        <f t="shared" si="0"/>
        <v>7.6923076923076927E-2</v>
      </c>
      <c r="X89">
        <f t="shared" si="0"/>
        <v>4.7619047619047596E-2</v>
      </c>
      <c r="Y89">
        <f t="shared" si="0"/>
        <v>3.2258064516129011E-2</v>
      </c>
      <c r="Z89">
        <f t="shared" si="0"/>
        <v>9.0090090090090089E-3</v>
      </c>
      <c r="AA89">
        <f t="shared" si="0"/>
        <v>0.33333333086617101</v>
      </c>
    </row>
    <row r="90" spans="3:27" x14ac:dyDescent="0.25">
      <c r="C90" s="5">
        <v>3</v>
      </c>
      <c r="D90">
        <f t="shared" si="1"/>
        <v>0.70571630204657732</v>
      </c>
      <c r="E90">
        <f t="shared" si="0"/>
        <v>0.53333333333333333</v>
      </c>
      <c r="F90">
        <f t="shared" si="0"/>
        <v>0.45955882352941185</v>
      </c>
      <c r="G90">
        <f t="shared" si="0"/>
        <v>0.39478878799842088</v>
      </c>
      <c r="H90">
        <f>1/(((10^($C90*LOG(H$86)))-(1/H$86))/(1-(1/H$86)))</f>
        <v>0.33875338753387535</v>
      </c>
      <c r="I90">
        <f t="shared" si="0"/>
        <v>0.29078220412910744</v>
      </c>
      <c r="K90">
        <f t="shared" si="0"/>
        <v>0.21547080370609767</v>
      </c>
      <c r="L90">
        <f t="shared" si="0"/>
        <v>0.18628912071535017</v>
      </c>
      <c r="M90">
        <f t="shared" si="0"/>
        <v>0.16162922256343945</v>
      </c>
      <c r="O90">
        <f t="shared" si="0"/>
        <v>0.14076576576576574</v>
      </c>
      <c r="P90">
        <f t="shared" si="0"/>
        <v>0.12307692307692308</v>
      </c>
      <c r="Q90">
        <f t="shared" si="0"/>
        <v>0.10803802938634396</v>
      </c>
      <c r="R90">
        <f t="shared" si="0"/>
        <v>9.521089212605921E-2</v>
      </c>
      <c r="S90">
        <f t="shared" si="0"/>
        <v>8.4231805929919093E-2</v>
      </c>
      <c r="T90">
        <f t="shared" si="0"/>
        <v>7.4799910240107709E-2</v>
      </c>
      <c r="U90">
        <f t="shared" si="0"/>
        <v>6.6666666666666652E-2</v>
      </c>
      <c r="V90">
        <f t="shared" si="0"/>
        <v>3.9408866995073871E-2</v>
      </c>
      <c r="W90">
        <f t="shared" si="0"/>
        <v>2.4999999999999988E-2</v>
      </c>
      <c r="X90">
        <f t="shared" si="0"/>
        <v>1.1764705882352936E-2</v>
      </c>
      <c r="Y90">
        <f t="shared" si="0"/>
        <v>6.4102564102564031E-3</v>
      </c>
      <c r="Z90">
        <f t="shared" si="0"/>
        <v>9.0009000900090005E-4</v>
      </c>
      <c r="AA90">
        <f t="shared" si="0"/>
        <v>0.24999999653055305</v>
      </c>
    </row>
    <row r="91" spans="3:27" x14ac:dyDescent="0.25">
      <c r="C91" s="5">
        <v>4</v>
      </c>
      <c r="D91">
        <f t="shared" si="1"/>
        <v>0.70170514349870183</v>
      </c>
      <c r="E91">
        <f t="shared" si="0"/>
        <v>0.5161290322580645</v>
      </c>
      <c r="F91">
        <f t="shared" si="0"/>
        <v>0.43372657876474668</v>
      </c>
      <c r="G91">
        <f t="shared" si="0"/>
        <v>0.36060726263026938</v>
      </c>
      <c r="H91">
        <f t="shared" si="0"/>
        <v>0.2974773917182294</v>
      </c>
      <c r="I91">
        <f t="shared" si="0"/>
        <v>0.24419428096993975</v>
      </c>
      <c r="K91">
        <f t="shared" si="0"/>
        <v>0.16379748079474524</v>
      </c>
      <c r="L91">
        <f t="shared" si="0"/>
        <v>0.13437970328961513</v>
      </c>
      <c r="M91">
        <f t="shared" si="0"/>
        <v>0.11058154836284019</v>
      </c>
      <c r="O91">
        <f t="shared" si="0"/>
        <v>9.1360912147346873E-2</v>
      </c>
      <c r="P91">
        <f t="shared" si="0"/>
        <v>7.582938388625593E-2</v>
      </c>
      <c r="Q91">
        <f t="shared" si="0"/>
        <v>6.3252707215868814E-2</v>
      </c>
      <c r="R91">
        <f t="shared" si="0"/>
        <v>5.3036048602234938E-2</v>
      </c>
      <c r="S91">
        <f t="shared" si="0"/>
        <v>4.4703526214147762E-2</v>
      </c>
      <c r="T91">
        <f t="shared" si="0"/>
        <v>3.7877209661718654E-2</v>
      </c>
      <c r="U91">
        <f t="shared" si="0"/>
        <v>3.2258064516129017E-2</v>
      </c>
      <c r="V91">
        <f t="shared" si="0"/>
        <v>1.5518913676042674E-2</v>
      </c>
      <c r="W91">
        <f t="shared" si="0"/>
        <v>8.2644628099173521E-3</v>
      </c>
      <c r="X91">
        <f t="shared" si="0"/>
        <v>2.9325513196480917E-3</v>
      </c>
      <c r="Y91">
        <f t="shared" si="0"/>
        <v>1.2804097311139547E-3</v>
      </c>
      <c r="Z91">
        <f t="shared" si="0"/>
        <v>9.0000900009000085E-5</v>
      </c>
      <c r="AA91">
        <f t="shared" si="0"/>
        <v>0.19999999555910794</v>
      </c>
    </row>
    <row r="92" spans="3:27" x14ac:dyDescent="0.25">
      <c r="C92" s="5">
        <v>5</v>
      </c>
      <c r="D92">
        <f t="shared" si="1"/>
        <v>0.70051067228009223</v>
      </c>
      <c r="E92">
        <f t="shared" si="0"/>
        <v>0.50793650793650791</v>
      </c>
      <c r="F92">
        <f t="shared" si="0"/>
        <v>0.41957572502685281</v>
      </c>
      <c r="G92">
        <f t="shared" si="0"/>
        <v>0.34000074800164559</v>
      </c>
      <c r="H92">
        <f t="shared" si="0"/>
        <v>0.27105559892445136</v>
      </c>
      <c r="I92">
        <f t="shared" si="0"/>
        <v>0.2134202949895318</v>
      </c>
      <c r="K92">
        <f t="shared" si="0"/>
        <v>0.12960738036266728</v>
      </c>
      <c r="L92">
        <f t="shared" si="0"/>
        <v>0.10070574586703618</v>
      </c>
      <c r="M92">
        <f t="shared" si="0"/>
        <v>7.8394296658129525E-2</v>
      </c>
      <c r="O92">
        <f t="shared" si="0"/>
        <v>6.1260095663765397E-2</v>
      </c>
      <c r="P92">
        <f t="shared" si="0"/>
        <v>4.8120300751879688E-2</v>
      </c>
      <c r="Q92">
        <f t="shared" si="0"/>
        <v>3.8029523079356961E-2</v>
      </c>
      <c r="R92">
        <f t="shared" si="0"/>
        <v>3.0253826579620346E-2</v>
      </c>
      <c r="S92">
        <f t="shared" si="0"/>
        <v>2.4233447585960879E-2</v>
      </c>
      <c r="T92">
        <f t="shared" si="0"/>
        <v>1.9545722233004954E-2</v>
      </c>
      <c r="U92">
        <f t="shared" si="0"/>
        <v>1.5873015873015865E-2</v>
      </c>
      <c r="V92">
        <f t="shared" si="0"/>
        <v>6.169269327164063E-3</v>
      </c>
      <c r="W92">
        <f t="shared" si="0"/>
        <v>2.7472527472527457E-3</v>
      </c>
      <c r="X92">
        <f t="shared" si="0"/>
        <v>7.3260073260073195E-4</v>
      </c>
      <c r="Y92">
        <f t="shared" si="0"/>
        <v>2.5601638504864268E-4</v>
      </c>
      <c r="Z92">
        <f t="shared" si="0"/>
        <v>9.0000090000090004E-6</v>
      </c>
      <c r="AA92">
        <f t="shared" si="0"/>
        <v>0.16666666204073746</v>
      </c>
    </row>
    <row r="93" spans="3:27" x14ac:dyDescent="0.25">
      <c r="C93" s="5">
        <v>6</v>
      </c>
      <c r="D93">
        <f t="shared" si="1"/>
        <v>0.70015312348810688</v>
      </c>
      <c r="E93">
        <f t="shared" si="0"/>
        <v>0.50393700787401574</v>
      </c>
      <c r="F93">
        <f t="shared" si="0"/>
        <v>0.41151992414864763</v>
      </c>
      <c r="G93">
        <f t="shared" si="0"/>
        <v>0.32692356102142689</v>
      </c>
      <c r="H93">
        <f t="shared" si="0"/>
        <v>0.25307332242756031</v>
      </c>
      <c r="I93">
        <f t="shared" si="0"/>
        <v>0.19167990376135399</v>
      </c>
      <c r="K93">
        <f t="shared" si="0"/>
        <v>0.10540549970059558</v>
      </c>
      <c r="L93">
        <f t="shared" si="0"/>
        <v>7.7423926346928559E-2</v>
      </c>
      <c r="M93">
        <f t="shared" si="0"/>
        <v>5.6873636845562861E-2</v>
      </c>
      <c r="O93">
        <f t="shared" si="0"/>
        <v>4.192278694638444E-2</v>
      </c>
      <c r="P93">
        <f t="shared" si="0"/>
        <v>3.1083050024283632E-2</v>
      </c>
      <c r="Q93">
        <f t="shared" si="0"/>
        <v>2.3216628603777947E-2</v>
      </c>
      <c r="R93">
        <f t="shared" si="0"/>
        <v>1.7485195590884121E-2</v>
      </c>
      <c r="S93">
        <f t="shared" si="0"/>
        <v>1.3284181154571747E-2</v>
      </c>
      <c r="T93">
        <f t="shared" si="0"/>
        <v>1.0182472866688183E-2</v>
      </c>
      <c r="U93">
        <f t="shared" si="0"/>
        <v>7.8740157480314925E-3</v>
      </c>
      <c r="V93">
        <f t="shared" si="0"/>
        <v>2.461633139736141E-3</v>
      </c>
      <c r="W93">
        <f t="shared" si="0"/>
        <v>9.1491308325708986E-4</v>
      </c>
      <c r="X93">
        <f t="shared" si="0"/>
        <v>1.8311664530305783E-4</v>
      </c>
      <c r="Y93">
        <f t="shared" si="0"/>
        <v>5.1200655368388591E-5</v>
      </c>
      <c r="Z93">
        <f t="shared" si="0"/>
        <v>9.0000009000000897E-7</v>
      </c>
      <c r="AA93">
        <f t="shared" si="0"/>
        <v>0.14285713832562039</v>
      </c>
    </row>
    <row r="94" spans="3:27" x14ac:dyDescent="0.25">
      <c r="C94" s="5">
        <v>7</v>
      </c>
      <c r="D94">
        <f t="shared" si="1"/>
        <v>0.70004593001346815</v>
      </c>
      <c r="E94">
        <f t="shared" si="0"/>
        <v>0.50196078431372548</v>
      </c>
      <c r="F94">
        <f t="shared" si="0"/>
        <v>0.4068332361273122</v>
      </c>
      <c r="G94">
        <f t="shared" si="0"/>
        <v>0.31835238125830245</v>
      </c>
      <c r="H94">
        <f t="shared" si="0"/>
        <v>0.24031880500416808</v>
      </c>
      <c r="I94">
        <f t="shared" si="0"/>
        <v>0.17558251562653668</v>
      </c>
      <c r="K94">
        <f t="shared" si="0"/>
        <v>8.7444017574813376E-2</v>
      </c>
      <c r="L94">
        <f t="shared" si="0"/>
        <v>6.0609422408690189E-2</v>
      </c>
      <c r="M94">
        <f t="shared" si="0"/>
        <v>4.1915205145986727E-2</v>
      </c>
      <c r="O94">
        <f t="shared" si="0"/>
        <v>2.907422458810429E-2</v>
      </c>
      <c r="P94">
        <f t="shared" si="0"/>
        <v>2.030134813639969E-2</v>
      </c>
      <c r="Q94">
        <f t="shared" si="0"/>
        <v>1.4302852863051252E-2</v>
      </c>
      <c r="R94">
        <f t="shared" si="0"/>
        <v>1.0180696541531765E-2</v>
      </c>
      <c r="S94">
        <f t="shared" si="0"/>
        <v>7.3260337748677169E-3</v>
      </c>
      <c r="T94">
        <f t="shared" si="0"/>
        <v>5.3306283621202622E-3</v>
      </c>
      <c r="U94">
        <f t="shared" si="0"/>
        <v>3.9215686274509777E-3</v>
      </c>
      <c r="V94">
        <f t="shared" si="0"/>
        <v>9.8368466758374639E-4</v>
      </c>
      <c r="W94">
        <f t="shared" si="0"/>
        <v>3.048780487804877E-4</v>
      </c>
      <c r="X94">
        <f t="shared" si="0"/>
        <v>4.5777065690089204E-5</v>
      </c>
      <c r="Y94">
        <f t="shared" si="0"/>
        <v>1.024002621446709E-5</v>
      </c>
      <c r="Z94">
        <f t="shared" si="0"/>
        <v>9.0000000900000007E-8</v>
      </c>
      <c r="AA94">
        <f t="shared" si="0"/>
        <v>0.12499999566319138</v>
      </c>
    </row>
    <row r="95" spans="3:27" x14ac:dyDescent="0.25">
      <c r="C95" s="5">
        <v>8</v>
      </c>
      <c r="D95">
        <f t="shared" si="1"/>
        <v>0.70001377837119971</v>
      </c>
      <c r="E95">
        <f t="shared" si="0"/>
        <v>0.50097847358121328</v>
      </c>
      <c r="F95">
        <f t="shared" si="0"/>
        <v>0.40407211594658649</v>
      </c>
      <c r="G95">
        <f t="shared" si="0"/>
        <v>0.31261514885931529</v>
      </c>
      <c r="H95">
        <f t="shared" si="0"/>
        <v>0.23100496102558218</v>
      </c>
      <c r="I95">
        <f t="shared" si="0"/>
        <v>0.16324411477092324</v>
      </c>
      <c r="K95">
        <f t="shared" si="0"/>
        <v>7.3640539074343411E-2</v>
      </c>
      <c r="L95">
        <f t="shared" si="0"/>
        <v>4.8079461672499386E-2</v>
      </c>
      <c r="M95">
        <f t="shared" si="0"/>
        <v>3.1235360464841575E-2</v>
      </c>
      <c r="O95">
        <f t="shared" si="0"/>
        <v>2.0344796713749579E-2</v>
      </c>
      <c r="P95">
        <f t="shared" si="0"/>
        <v>1.3353502686349175E-2</v>
      </c>
      <c r="Q95">
        <f t="shared" si="0"/>
        <v>8.8600802740851168E-3</v>
      </c>
      <c r="R95">
        <f t="shared" si="0"/>
        <v>5.9529946526235555E-3</v>
      </c>
      <c r="S95">
        <f t="shared" si="0"/>
        <v>4.0535208578643756E-3</v>
      </c>
      <c r="T95">
        <f t="shared" si="0"/>
        <v>2.797744539855864E-3</v>
      </c>
      <c r="U95">
        <f t="shared" si="0"/>
        <v>1.9569471624266131E-3</v>
      </c>
      <c r="V95">
        <f t="shared" si="0"/>
        <v>3.9331910624378704E-4</v>
      </c>
      <c r="W95">
        <f t="shared" si="0"/>
        <v>1.0161568946245295E-4</v>
      </c>
      <c r="X95">
        <f t="shared" si="0"/>
        <v>1.1444135452787203E-5</v>
      </c>
      <c r="Y95">
        <f t="shared" si="0"/>
        <v>2.0480010485765314E-6</v>
      </c>
      <c r="Z95">
        <f t="shared" si="0"/>
        <v>9.0000000089999992E-9</v>
      </c>
      <c r="AA95">
        <f t="shared" si="0"/>
        <v>0.11111110645091581</v>
      </c>
    </row>
    <row r="96" spans="3:27" x14ac:dyDescent="0.25">
      <c r="C96" s="5">
        <v>9</v>
      </c>
      <c r="D96">
        <f t="shared" si="1"/>
        <v>0.70000413345440771</v>
      </c>
      <c r="E96">
        <f t="shared" si="0"/>
        <v>0.50048875855327468</v>
      </c>
      <c r="F96">
        <f t="shared" si="0"/>
        <v>0.40243336064128071</v>
      </c>
      <c r="G96">
        <f t="shared" si="0"/>
        <v>0.30872059262738477</v>
      </c>
      <c r="H96">
        <f t="shared" si="0"/>
        <v>0.22405804992033429</v>
      </c>
      <c r="I96">
        <f t="shared" si="0"/>
        <v>0.15353399327876302</v>
      </c>
      <c r="K96">
        <f t="shared" si="0"/>
        <v>6.2745394882511546E-2</v>
      </c>
      <c r="L96">
        <f t="shared" si="0"/>
        <v>3.8522756882859124E-2</v>
      </c>
      <c r="M96">
        <f t="shared" si="0"/>
        <v>2.3463439593382481E-2</v>
      </c>
      <c r="O96">
        <f t="shared" si="0"/>
        <v>1.4323843591233147E-2</v>
      </c>
      <c r="P96">
        <f t="shared" si="0"/>
        <v>8.8237828522188637E-3</v>
      </c>
      <c r="Q96">
        <f t="shared" si="0"/>
        <v>5.5070545802688563E-3</v>
      </c>
      <c r="R96">
        <f t="shared" si="0"/>
        <v>3.4895420162709355E-3</v>
      </c>
      <c r="S96">
        <f t="shared" si="0"/>
        <v>2.246896120873866E-3</v>
      </c>
      <c r="T96">
        <f t="shared" si="0"/>
        <v>1.470332066497392E-3</v>
      </c>
      <c r="U96">
        <f t="shared" si="0"/>
        <v>9.7751710654936375E-4</v>
      </c>
      <c r="V96">
        <f t="shared" si="0"/>
        <v>1.5730289440398006E-4</v>
      </c>
      <c r="W96">
        <f t="shared" si="0"/>
        <v>3.3870749220972764E-5</v>
      </c>
      <c r="X96">
        <f t="shared" si="0"/>
        <v>2.8610256777054532E-6</v>
      </c>
      <c r="Y96">
        <f t="shared" si="0"/>
        <v>4.096000419430435E-7</v>
      </c>
      <c r="Z96">
        <f t="shared" si="0"/>
        <v>9.0000000009000004E-10</v>
      </c>
      <c r="AA96">
        <f t="shared" si="0"/>
        <v>9.9999995448085729E-2</v>
      </c>
    </row>
    <row r="97" spans="3:27" x14ac:dyDescent="0.25">
      <c r="C97" s="5">
        <v>10</v>
      </c>
      <c r="D97">
        <f t="shared" si="1"/>
        <v>0.70000124003119668</v>
      </c>
      <c r="E97">
        <f t="shared" si="0"/>
        <v>0.50024425989252563</v>
      </c>
      <c r="F97">
        <f t="shared" si="0"/>
        <v>0.40145647226248976</v>
      </c>
      <c r="G97">
        <f t="shared" si="0"/>
        <v>0.30605164094377157</v>
      </c>
      <c r="H97">
        <f t="shared" si="0"/>
        <v>0.21879428606392451</v>
      </c>
      <c r="I97">
        <f t="shared" si="0"/>
        <v>0.1457323581946712</v>
      </c>
      <c r="K97">
        <f t="shared" si="0"/>
        <v>5.3963142024614587E-2</v>
      </c>
      <c r="L97">
        <f t="shared" si="0"/>
        <v>3.1103794152167231E-2</v>
      </c>
      <c r="M97">
        <f t="shared" si="0"/>
        <v>1.7728815841404229E-2</v>
      </c>
      <c r="O97">
        <f t="shared" si="0"/>
        <v>1.0127697172142855E-2</v>
      </c>
      <c r="P97">
        <f t="shared" si="0"/>
        <v>5.8481202062832995E-3</v>
      </c>
      <c r="Q97">
        <f t="shared" si="0"/>
        <v>3.4301030098610043E-3</v>
      </c>
      <c r="R97">
        <f t="shared" si="0"/>
        <v>2.0484669440005297E-3</v>
      </c>
      <c r="S97">
        <f t="shared" si="0"/>
        <v>1.246719373305648E-3</v>
      </c>
      <c r="T97">
        <f t="shared" si="0"/>
        <v>7.7326058771553467E-4</v>
      </c>
      <c r="U97">
        <f t="shared" si="0"/>
        <v>4.8851978505129413E-4</v>
      </c>
      <c r="V97">
        <f t="shared" si="0"/>
        <v>6.2917198938591736E-5</v>
      </c>
      <c r="W97">
        <f t="shared" si="0"/>
        <v>1.1290122272024193E-5</v>
      </c>
      <c r="X97">
        <f t="shared" si="0"/>
        <v>7.1525590783498347E-7</v>
      </c>
      <c r="Y97">
        <f t="shared" si="0"/>
        <v>8.1920001677721383E-8</v>
      </c>
      <c r="Z97">
        <f t="shared" si="0"/>
        <v>9.0000000000899998E-11</v>
      </c>
      <c r="AA97">
        <f t="shared" si="0"/>
        <v>9.0909086321392621E-2</v>
      </c>
    </row>
    <row r="98" spans="3:27" x14ac:dyDescent="0.25">
      <c r="C98" s="5">
        <v>11</v>
      </c>
      <c r="D98">
        <f t="shared" si="1"/>
        <v>0.70000037200889775</v>
      </c>
      <c r="E98">
        <f t="shared" si="0"/>
        <v>0.50012210012210012</v>
      </c>
      <c r="F98">
        <f t="shared" si="0"/>
        <v>0.4008726124217058</v>
      </c>
      <c r="G98">
        <f t="shared" si="0"/>
        <v>0.30421066721452411</v>
      </c>
      <c r="H98">
        <f t="shared" si="0"/>
        <v>0.2147580616193171</v>
      </c>
      <c r="I98">
        <f t="shared" si="0"/>
        <v>0.13935913625763696</v>
      </c>
      <c r="K98">
        <f t="shared" si="0"/>
        <v>4.6763315100287244E-2</v>
      </c>
      <c r="L98">
        <f t="shared" si="0"/>
        <v>2.5264964903781897E-2</v>
      </c>
      <c r="M98">
        <f t="shared" si="0"/>
        <v>1.3454070085037883E-2</v>
      </c>
      <c r="O98">
        <f t="shared" si="0"/>
        <v>7.182113501105496E-3</v>
      </c>
      <c r="P98">
        <f t="shared" si="0"/>
        <v>3.8836056092311504E-3</v>
      </c>
      <c r="Q98">
        <f t="shared" si="0"/>
        <v>2.1392282728272495E-3</v>
      </c>
      <c r="R98">
        <f t="shared" si="0"/>
        <v>1.2035303246555123E-3</v>
      </c>
      <c r="S98">
        <f t="shared" si="0"/>
        <v>6.9214248103636263E-4</v>
      </c>
      <c r="T98">
        <f t="shared" si="0"/>
        <v>4.0681369195842134E-4</v>
      </c>
      <c r="U98">
        <f t="shared" si="0"/>
        <v>2.4420024420024398E-4</v>
      </c>
      <c r="V98">
        <f t="shared" si="0"/>
        <v>2.516624621954875E-5</v>
      </c>
      <c r="W98">
        <f t="shared" si="0"/>
        <v>3.7633599277434868E-6</v>
      </c>
      <c r="X98">
        <f t="shared" si="0"/>
        <v>1.7881394498431318E-7</v>
      </c>
      <c r="Y98">
        <f t="shared" si="0"/>
        <v>1.6384000067108829E-8</v>
      </c>
      <c r="Z98">
        <f t="shared" si="0"/>
        <v>9.0000000000090017E-12</v>
      </c>
      <c r="AA98">
        <f t="shared" si="0"/>
        <v>8.3333328630305417E-2</v>
      </c>
    </row>
    <row r="99" spans="3:27" x14ac:dyDescent="0.25">
      <c r="C99" s="5">
        <v>12</v>
      </c>
      <c r="D99">
        <f t="shared" si="1"/>
        <v>0.70000011160262787</v>
      </c>
      <c r="E99">
        <f t="shared" si="0"/>
        <v>0.5000610426077402</v>
      </c>
      <c r="F99">
        <f t="shared" si="0"/>
        <v>0.40052311097988447</v>
      </c>
      <c r="G99">
        <f t="shared" si="0"/>
        <v>0.30293510828593617</v>
      </c>
      <c r="H99">
        <f t="shared" si="0"/>
        <v>0.21163474304073362</v>
      </c>
      <c r="I99">
        <f t="shared" si="0"/>
        <v>0.13408179270874526</v>
      </c>
      <c r="K99">
        <f t="shared" si="0"/>
        <v>4.0778523767302129E-2</v>
      </c>
      <c r="L99">
        <f t="shared" si="0"/>
        <v>2.0620001083411308E-2</v>
      </c>
      <c r="M99">
        <f t="shared" si="0"/>
        <v>1.0243274120858152E-2</v>
      </c>
      <c r="O99">
        <f t="shared" si="0"/>
        <v>5.1038976634205594E-3</v>
      </c>
      <c r="P99">
        <f t="shared" si="0"/>
        <v>2.5823844310463636E-3</v>
      </c>
      <c r="Q99">
        <f t="shared" si="0"/>
        <v>1.3352324411489667E-3</v>
      </c>
      <c r="R99">
        <f t="shared" si="0"/>
        <v>7.074581631192785E-4</v>
      </c>
      <c r="S99">
        <f t="shared" si="0"/>
        <v>3.8437579900954712E-4</v>
      </c>
      <c r="T99">
        <f t="shared" si="0"/>
        <v>2.1406663511592852E-4</v>
      </c>
      <c r="U99">
        <f t="shared" si="0"/>
        <v>1.2208521548040519E-4</v>
      </c>
      <c r="V99">
        <f t="shared" si="0"/>
        <v>1.0066397154447738E-5</v>
      </c>
      <c r="W99">
        <f t="shared" si="0"/>
        <v>1.2544517355966965E-6</v>
      </c>
      <c r="X99">
        <f t="shared" si="0"/>
        <v>4.4703484247676704E-8</v>
      </c>
      <c r="Y99">
        <f t="shared" si="0"/>
        <v>3.2768000026843381E-9</v>
      </c>
      <c r="Z99">
        <f t="shared" si="0"/>
        <v>9.0000000000008997E-13</v>
      </c>
      <c r="AA99">
        <f t="shared" si="0"/>
        <v>7.692307219313288E-2</v>
      </c>
    </row>
    <row r="100" spans="3:27" x14ac:dyDescent="0.25">
      <c r="C100" s="5">
        <v>13</v>
      </c>
      <c r="D100">
        <f t="shared" si="1"/>
        <v>0.70000003348078454</v>
      </c>
      <c r="E100">
        <f t="shared" si="1"/>
        <v>0.50003051944088384</v>
      </c>
      <c r="F100">
        <f t="shared" si="1"/>
        <v>0.40031370248671549</v>
      </c>
      <c r="G100">
        <f t="shared" si="1"/>
        <v>0.30204856304578542</v>
      </c>
      <c r="H100">
        <f t="shared" si="1"/>
        <v>0.20920074611574715</v>
      </c>
      <c r="I100">
        <f t="shared" si="1"/>
        <v>0.12966265691374582</v>
      </c>
      <c r="K100">
        <f t="shared" si="1"/>
        <v>3.5746223230636649E-2</v>
      </c>
      <c r="L100">
        <f t="shared" si="1"/>
        <v>1.6893055222025836E-2</v>
      </c>
      <c r="M100">
        <f t="shared" si="1"/>
        <v>7.8178414063839758E-3</v>
      </c>
      <c r="O100">
        <f t="shared" si="1"/>
        <v>3.6323987656058372E-3</v>
      </c>
      <c r="P100">
        <f t="shared" si="1"/>
        <v>1.7186308436752933E-3</v>
      </c>
      <c r="Q100">
        <f t="shared" si="1"/>
        <v>8.3382443232294073E-4</v>
      </c>
      <c r="R100">
        <f t="shared" si="1"/>
        <v>4.1597875032745604E-4</v>
      </c>
      <c r="S100">
        <f t="shared" si="1"/>
        <v>2.1349652006336786E-4</v>
      </c>
      <c r="T100">
        <f t="shared" si="1"/>
        <v>1.1265395771698305E-4</v>
      </c>
      <c r="U100">
        <f t="shared" si="0"/>
        <v>6.1038881767685947E-5</v>
      </c>
      <c r="V100">
        <f t="shared" si="0"/>
        <v>4.0265426486681142E-6</v>
      </c>
      <c r="W100">
        <f t="shared" si="0"/>
        <v>4.1815040368239913E-7</v>
      </c>
      <c r="X100">
        <f t="shared" si="0"/>
        <v>1.1175870937019081E-8</v>
      </c>
      <c r="Y100">
        <f t="shared" si="0"/>
        <v>6.5536000010737145E-10</v>
      </c>
      <c r="Z100">
        <f t="shared" ref="U100:AA112" si="2">1/(((10^($C100*LOG(Z$86)))-(1/Z$86))/(1-(1/Z$86)))</f>
        <v>9.0000000000000904E-14</v>
      </c>
      <c r="AA100">
        <f t="shared" si="2"/>
        <v>7.1428566727117018E-2</v>
      </c>
    </row>
    <row r="101" spans="3:27" x14ac:dyDescent="0.25">
      <c r="C101" s="5">
        <v>14</v>
      </c>
      <c r="D101">
        <f t="shared" si="1"/>
        <v>0.70000001004423507</v>
      </c>
      <c r="E101">
        <f t="shared" si="1"/>
        <v>0.500015259254738</v>
      </c>
      <c r="F101">
        <f t="shared" si="1"/>
        <v>0.40018816246499611</v>
      </c>
      <c r="G101">
        <f t="shared" si="1"/>
        <v>0.30143106251027502</v>
      </c>
      <c r="H101">
        <f t="shared" si="1"/>
        <v>0.20729349133056776</v>
      </c>
      <c r="I101">
        <f t="shared" si="1"/>
        <v>0.12592731808142826</v>
      </c>
      <c r="K101">
        <f t="shared" si="1"/>
        <v>3.1473776887372171E-2</v>
      </c>
      <c r="L101">
        <f t="shared" si="1"/>
        <v>1.3882119837509995E-2</v>
      </c>
      <c r="M101">
        <f t="shared" si="1"/>
        <v>5.9777754660212653E-3</v>
      </c>
      <c r="O101">
        <f t="shared" si="1"/>
        <v>2.5878561714593302E-3</v>
      </c>
      <c r="P101">
        <f t="shared" si="1"/>
        <v>1.1444426461631875E-3</v>
      </c>
      <c r="Q101">
        <f t="shared" si="1"/>
        <v>5.2086882448190827E-4</v>
      </c>
      <c r="R101">
        <f t="shared" si="1"/>
        <v>2.4463352234149662E-4</v>
      </c>
      <c r="S101">
        <f t="shared" si="1"/>
        <v>1.1859511134433291E-4</v>
      </c>
      <c r="T101">
        <f t="shared" si="1"/>
        <v>5.9288041412880285E-5</v>
      </c>
      <c r="U101">
        <f t="shared" si="2"/>
        <v>3.0518509475997152E-5</v>
      </c>
      <c r="V101">
        <f t="shared" si="2"/>
        <v>1.6106144653841101E-6</v>
      </c>
      <c r="W101">
        <f t="shared" si="2"/>
        <v>1.3938344846638471E-7</v>
      </c>
      <c r="X101">
        <f t="shared" si="2"/>
        <v>2.7939677264485137E-9</v>
      </c>
      <c r="Y101">
        <f t="shared" si="2"/>
        <v>1.310720000042945E-10</v>
      </c>
      <c r="Z101">
        <f t="shared" si="2"/>
        <v>9.000000000000009E-15</v>
      </c>
      <c r="AA101">
        <f t="shared" si="2"/>
        <v>6.6666661929715348E-2</v>
      </c>
    </row>
    <row r="102" spans="3:27" x14ac:dyDescent="0.25">
      <c r="C102" s="5">
        <v>15</v>
      </c>
      <c r="D102">
        <f t="shared" si="1"/>
        <v>0.70000000301327048</v>
      </c>
      <c r="E102">
        <f t="shared" si="1"/>
        <v>0.50000762951094835</v>
      </c>
      <c r="F102">
        <f t="shared" si="1"/>
        <v>0.40011287623992614</v>
      </c>
      <c r="G102">
        <f t="shared" si="1"/>
        <v>0.30100031224783608</v>
      </c>
      <c r="H102">
        <f t="shared" si="1"/>
        <v>0.20579254518635562</v>
      </c>
      <c r="I102">
        <f t="shared" si="1"/>
        <v>0.12274487272346264</v>
      </c>
      <c r="K102">
        <f t="shared" si="1"/>
        <v>2.7816620703269814E-2</v>
      </c>
      <c r="L102">
        <f t="shared" si="1"/>
        <v>1.1436135033744677E-2</v>
      </c>
      <c r="M102">
        <f t="shared" si="1"/>
        <v>4.5772413423254251E-3</v>
      </c>
      <c r="O102">
        <f t="shared" si="1"/>
        <v>1.8450581616492906E-3</v>
      </c>
      <c r="P102">
        <f t="shared" si="1"/>
        <v>7.6238009724487611E-4</v>
      </c>
      <c r="Q102">
        <f t="shared" si="1"/>
        <v>3.2543707153563439E-4</v>
      </c>
      <c r="R102">
        <f t="shared" si="1"/>
        <v>1.4388136713873776E-4</v>
      </c>
      <c r="S102">
        <f t="shared" si="1"/>
        <v>6.5881832267277585E-5</v>
      </c>
      <c r="T102">
        <f t="shared" si="1"/>
        <v>3.1203258648836458E-5</v>
      </c>
      <c r="U102">
        <f t="shared" si="2"/>
        <v>1.5259021896696401E-5</v>
      </c>
      <c r="V102">
        <f t="shared" si="2"/>
        <v>6.4424537110127894E-7</v>
      </c>
      <c r="W102">
        <f t="shared" si="2"/>
        <v>4.646114733015662E-8</v>
      </c>
      <c r="X102">
        <f t="shared" si="2"/>
        <v>6.9849193112423735E-10</v>
      </c>
      <c r="Y102">
        <f t="shared" si="2"/>
        <v>2.6214400000171727E-11</v>
      </c>
      <c r="Z102">
        <f t="shared" si="2"/>
        <v>9.0000000000000003E-16</v>
      </c>
      <c r="AA102">
        <f t="shared" si="2"/>
        <v>6.2499995272878806E-2</v>
      </c>
    </row>
    <row r="103" spans="3:27" x14ac:dyDescent="0.25">
      <c r="C103" s="5">
        <v>16</v>
      </c>
      <c r="D103">
        <f t="shared" si="1"/>
        <v>0.70000000090398118</v>
      </c>
      <c r="E103">
        <f t="shared" si="1"/>
        <v>0.50000381472636968</v>
      </c>
      <c r="F103">
        <f t="shared" si="1"/>
        <v>0.40006771810019121</v>
      </c>
      <c r="G103">
        <f t="shared" si="1"/>
        <v>0.30069951883622575</v>
      </c>
      <c r="H103">
        <f t="shared" si="1"/>
        <v>0.20460734787831011</v>
      </c>
      <c r="I103">
        <f t="shared" si="1"/>
        <v>0.12001514355834009</v>
      </c>
      <c r="K103">
        <f t="shared" si="1"/>
        <v>2.4664134392632264E-2</v>
      </c>
      <c r="L103">
        <f t="shared" si="1"/>
        <v>9.4401468662036574E-3</v>
      </c>
      <c r="M103">
        <f t="shared" si="1"/>
        <v>3.5086012520161264E-3</v>
      </c>
      <c r="O103">
        <f t="shared" si="1"/>
        <v>1.3161641159322277E-3</v>
      </c>
      <c r="P103">
        <f t="shared" si="1"/>
        <v>5.0799520787259871E-4</v>
      </c>
      <c r="Q103">
        <f t="shared" si="1"/>
        <v>2.0335680730736695E-4</v>
      </c>
      <c r="R103">
        <f t="shared" si="1"/>
        <v>8.4628935653986123E-5</v>
      </c>
      <c r="S103">
        <f t="shared" si="1"/>
        <v>3.6599678340782294E-5</v>
      </c>
      <c r="T103">
        <f t="shared" si="1"/>
        <v>1.6422498007043958E-5</v>
      </c>
      <c r="U103">
        <f t="shared" si="2"/>
        <v>7.6294527393549959E-6</v>
      </c>
      <c r="V103">
        <f t="shared" si="2"/>
        <v>2.576980820321932E-7</v>
      </c>
      <c r="W103">
        <f t="shared" si="2"/>
        <v>1.5487048870203504E-8</v>
      </c>
      <c r="X103">
        <f t="shared" si="2"/>
        <v>1.7462298275056613E-10</v>
      </c>
      <c r="Y103">
        <f t="shared" si="2"/>
        <v>5.2428800000068432E-12</v>
      </c>
      <c r="Z103">
        <f t="shared" si="2"/>
        <v>9.0000000000000008E-17</v>
      </c>
      <c r="AA103">
        <f t="shared" si="2"/>
        <v>5.8823524648178326E-2</v>
      </c>
    </row>
    <row r="104" spans="3:27" x14ac:dyDescent="0.25">
      <c r="C104" s="5">
        <v>17</v>
      </c>
      <c r="D104">
        <f t="shared" si="1"/>
        <v>0.70000000027119436</v>
      </c>
      <c r="E104">
        <f t="shared" si="1"/>
        <v>0.50000190735590877</v>
      </c>
      <c r="F104">
        <f t="shared" si="1"/>
        <v>0.40004062810885638</v>
      </c>
      <c r="G104">
        <f t="shared" si="1"/>
        <v>0.30048932089617425</v>
      </c>
      <c r="H104">
        <f t="shared" si="1"/>
        <v>0.20366897406278434</v>
      </c>
      <c r="I104">
        <f t="shared" si="1"/>
        <v>0.11766015859300408</v>
      </c>
      <c r="K104">
        <f t="shared" si="1"/>
        <v>2.1930222222256577E-2</v>
      </c>
      <c r="L104">
        <f t="shared" si="1"/>
        <v>7.8053857321208854E-3</v>
      </c>
      <c r="M104">
        <f t="shared" si="1"/>
        <v>2.6916594556001578E-3</v>
      </c>
      <c r="O104">
        <f t="shared" si="1"/>
        <v>9.3923423538225866E-4</v>
      </c>
      <c r="P104">
        <f t="shared" si="1"/>
        <v>3.3854881779701754E-4</v>
      </c>
      <c r="Q104">
        <f t="shared" si="1"/>
        <v>1.2708185271720725E-4</v>
      </c>
      <c r="R104">
        <f t="shared" si="1"/>
        <v>4.9779248758321117E-5</v>
      </c>
      <c r="S104">
        <f t="shared" si="1"/>
        <v>2.0332741204996859E-5</v>
      </c>
      <c r="T104">
        <f t="shared" si="1"/>
        <v>8.643345295643715E-6</v>
      </c>
      <c r="U104">
        <f t="shared" si="2"/>
        <v>3.8147118175957336E-6</v>
      </c>
      <c r="V104">
        <f t="shared" si="2"/>
        <v>1.0307922218755005E-7</v>
      </c>
      <c r="W104">
        <f t="shared" si="2"/>
        <v>5.1623495967513258E-9</v>
      </c>
      <c r="X104">
        <f t="shared" si="2"/>
        <v>4.3655745685735707E-11</v>
      </c>
      <c r="Y104">
        <f t="shared" si="2"/>
        <v>1.0485760000002699E-12</v>
      </c>
      <c r="Z104">
        <f t="shared" si="2"/>
        <v>8.9999999999999999E-18</v>
      </c>
      <c r="AA104">
        <f t="shared" si="2"/>
        <v>5.5555550792562046E-2</v>
      </c>
    </row>
    <row r="105" spans="3:27" x14ac:dyDescent="0.25">
      <c r="C105" s="5">
        <v>18</v>
      </c>
      <c r="D105">
        <f t="shared" si="1"/>
        <v>0.70000000008135832</v>
      </c>
      <c r="E105">
        <f t="shared" si="1"/>
        <v>0.5000009536761354</v>
      </c>
      <c r="F105">
        <f t="shared" si="1"/>
        <v>0.40002437587496814</v>
      </c>
      <c r="G105">
        <f t="shared" si="1"/>
        <v>0.30034235710483664</v>
      </c>
      <c r="H105">
        <f t="shared" si="1"/>
        <v>0.20292444952078781</v>
      </c>
      <c r="I105">
        <f t="shared" si="1"/>
        <v>0.11561832071295644</v>
      </c>
      <c r="K105">
        <f t="shared" si="1"/>
        <v>1.9546868234655821E-2</v>
      </c>
      <c r="L105">
        <f t="shared" si="1"/>
        <v>6.4624531603571164E-3</v>
      </c>
      <c r="M105">
        <f t="shared" si="1"/>
        <v>2.0662291310938555E-3</v>
      </c>
      <c r="O105">
        <f t="shared" si="1"/>
        <v>6.7043181633419206E-4</v>
      </c>
      <c r="P105">
        <f t="shared" si="1"/>
        <v>2.2564828322499582E-4</v>
      </c>
      <c r="Q105">
        <f t="shared" si="1"/>
        <v>7.9419849934709465E-5</v>
      </c>
      <c r="R105">
        <f t="shared" si="1"/>
        <v>2.9281053629099239E-5</v>
      </c>
      <c r="S105">
        <f t="shared" si="1"/>
        <v>1.1295839738672671E-5</v>
      </c>
      <c r="T105">
        <f t="shared" si="1"/>
        <v>4.5491084084889212E-6</v>
      </c>
      <c r="U105">
        <f t="shared" si="2"/>
        <v>1.907352270798243E-6</v>
      </c>
      <c r="V105">
        <f t="shared" si="2"/>
        <v>4.1231687174967881E-8</v>
      </c>
      <c r="W105">
        <f t="shared" si="2"/>
        <v>1.7207831959560119E-9</v>
      </c>
      <c r="X105">
        <f t="shared" si="2"/>
        <v>1.091393642131481E-11</v>
      </c>
      <c r="Y105">
        <f t="shared" si="2"/>
        <v>2.0971520000001017E-13</v>
      </c>
      <c r="Z105">
        <f t="shared" si="2"/>
        <v>9.0000000000000003E-19</v>
      </c>
      <c r="AA105">
        <f t="shared" si="2"/>
        <v>5.2631574149729118E-2</v>
      </c>
    </row>
    <row r="106" spans="3:27" x14ac:dyDescent="0.25">
      <c r="C106" s="5">
        <v>19</v>
      </c>
      <c r="D106">
        <f t="shared" si="1"/>
        <v>0.70000000002440754</v>
      </c>
      <c r="E106">
        <f t="shared" si="1"/>
        <v>0.50000047683761295</v>
      </c>
      <c r="F106">
        <f t="shared" si="1"/>
        <v>0.40001462516847963</v>
      </c>
      <c r="G106">
        <f t="shared" si="1"/>
        <v>0.30023956795559392</v>
      </c>
      <c r="H106">
        <f t="shared" si="1"/>
        <v>0.20233273764314758</v>
      </c>
      <c r="I106">
        <f t="shared" si="1"/>
        <v>0.11384032599155287</v>
      </c>
      <c r="K106">
        <f t="shared" si="1"/>
        <v>1.7459624772545763E-2</v>
      </c>
      <c r="L106">
        <f t="shared" si="1"/>
        <v>5.3565306930427586E-3</v>
      </c>
      <c r="M106">
        <f t="shared" si="1"/>
        <v>1.5868848180424055E-3</v>
      </c>
      <c r="O106">
        <f t="shared" si="1"/>
        <v>4.7865065264839063E-4</v>
      </c>
      <c r="P106">
        <f t="shared" si="1"/>
        <v>1.5040956237697678E-4</v>
      </c>
      <c r="Q106">
        <f t="shared" si="1"/>
        <v>4.963494245939234E-5</v>
      </c>
      <c r="R106">
        <f t="shared" si="1"/>
        <v>1.7223852527382142E-5</v>
      </c>
      <c r="S106">
        <f t="shared" si="1"/>
        <v>6.275427140251882E-6</v>
      </c>
      <c r="T106">
        <f t="shared" si="1"/>
        <v>2.3942618509116891E-6</v>
      </c>
      <c r="U106">
        <f t="shared" si="2"/>
        <v>9.5367522590181744E-7</v>
      </c>
      <c r="V106">
        <f t="shared" si="2"/>
        <v>1.6492674597978873E-8</v>
      </c>
      <c r="W106">
        <f t="shared" si="2"/>
        <v>5.7359439832299278E-10</v>
      </c>
      <c r="X106">
        <f t="shared" si="2"/>
        <v>2.7284841053212574E-12</v>
      </c>
      <c r="Y106">
        <f t="shared" si="2"/>
        <v>4.1943040000000301E-14</v>
      </c>
      <c r="Z106">
        <f t="shared" si="2"/>
        <v>9.0000000000000003E-20</v>
      </c>
      <c r="AA106">
        <f t="shared" si="2"/>
        <v>4.9999995198285803E-2</v>
      </c>
    </row>
    <row r="107" spans="3:27" x14ac:dyDescent="0.25">
      <c r="C107" s="5">
        <v>20</v>
      </c>
      <c r="D107">
        <f t="shared" si="1"/>
        <v>0.70000000000732221</v>
      </c>
      <c r="E107">
        <f t="shared" si="1"/>
        <v>0.50000023841869279</v>
      </c>
      <c r="F107">
        <f t="shared" si="1"/>
        <v>0.40000877497275233</v>
      </c>
      <c r="G107">
        <f t="shared" si="1"/>
        <v>0.30016765740357437</v>
      </c>
      <c r="H107">
        <f t="shared" si="1"/>
        <v>0.2018618469141357</v>
      </c>
      <c r="I107">
        <f t="shared" si="1"/>
        <v>0.11228624771875702</v>
      </c>
      <c r="K107">
        <f t="shared" si="1"/>
        <v>1.5624389808356244E-2</v>
      </c>
      <c r="L107">
        <f t="shared" si="1"/>
        <v>4.443938831909691E-3</v>
      </c>
      <c r="M107">
        <f t="shared" si="1"/>
        <v>1.2191923847359959E-3</v>
      </c>
      <c r="O107">
        <f t="shared" si="1"/>
        <v>3.4177647222635715E-4</v>
      </c>
      <c r="P107">
        <f t="shared" si="1"/>
        <v>1.0026298790989499E-4</v>
      </c>
      <c r="Q107">
        <f t="shared" si="1"/>
        <v>3.1020876712476072E-5</v>
      </c>
      <c r="R107">
        <f t="shared" si="1"/>
        <v>1.0131575307425399E-5</v>
      </c>
      <c r="S107">
        <f t="shared" si="1"/>
        <v>3.4863362566681775E-6</v>
      </c>
      <c r="T107">
        <f t="shared" si="1"/>
        <v>1.2601362283239945E-6</v>
      </c>
      <c r="U107">
        <f t="shared" si="2"/>
        <v>4.7683738557690802E-7</v>
      </c>
      <c r="V107">
        <f t="shared" si="2"/>
        <v>6.5970697956702143E-9</v>
      </c>
      <c r="W107">
        <f t="shared" si="2"/>
        <v>1.9119813273777397E-10</v>
      </c>
      <c r="X107">
        <f t="shared" si="2"/>
        <v>6.8212102632984885E-13</v>
      </c>
      <c r="Y107">
        <f t="shared" si="2"/>
        <v>8.3886079999999677E-15</v>
      </c>
      <c r="Z107">
        <f t="shared" si="2"/>
        <v>8.9999999999999994E-21</v>
      </c>
      <c r="AA107">
        <f t="shared" si="2"/>
        <v>4.7619042785423976E-2</v>
      </c>
    </row>
    <row r="108" spans="3:27" x14ac:dyDescent="0.25">
      <c r="C108" s="5">
        <v>21</v>
      </c>
      <c r="D108">
        <f t="shared" si="1"/>
        <v>0.70000000000219664</v>
      </c>
      <c r="E108">
        <f t="shared" si="1"/>
        <v>0.50000011920931797</v>
      </c>
      <c r="F108">
        <f t="shared" si="1"/>
        <v>0.40000526493745175</v>
      </c>
      <c r="G108">
        <f t="shared" si="1"/>
        <v>0.3001173405094969</v>
      </c>
      <c r="H108">
        <f t="shared" si="1"/>
        <v>0.20148670950580297</v>
      </c>
      <c r="I108">
        <f t="shared" si="1"/>
        <v>0.11092341516226295</v>
      </c>
      <c r="K108">
        <f t="shared" si="1"/>
        <v>1.4005062950479439E-2</v>
      </c>
      <c r="L108">
        <f t="shared" si="1"/>
        <v>3.6896186602254823E-3</v>
      </c>
      <c r="M108">
        <f t="shared" si="1"/>
        <v>9.369615756293822E-4</v>
      </c>
      <c r="O108">
        <f t="shared" si="1"/>
        <v>2.4406646860694852E-4</v>
      </c>
      <c r="P108">
        <f t="shared" si="1"/>
        <v>6.68375243866637E-5</v>
      </c>
      <c r="Q108">
        <f t="shared" si="1"/>
        <v>1.9387672056182151E-5</v>
      </c>
      <c r="R108">
        <f t="shared" si="1"/>
        <v>5.9597146624279438E-6</v>
      </c>
      <c r="S108">
        <f t="shared" si="1"/>
        <v>1.9368497245326446E-6</v>
      </c>
      <c r="T108">
        <f t="shared" si="1"/>
        <v>6.6322915398153113E-7</v>
      </c>
      <c r="U108">
        <f t="shared" si="2"/>
        <v>2.3841863594499449E-7</v>
      </c>
      <c r="V108">
        <f t="shared" si="2"/>
        <v>2.6388279113046707E-9</v>
      </c>
      <c r="W108">
        <f t="shared" si="2"/>
        <v>6.3732710908529609E-11</v>
      </c>
      <c r="X108">
        <f t="shared" si="2"/>
        <v>1.7053025658243308E-13</v>
      </c>
      <c r="Y108">
        <f t="shared" si="2"/>
        <v>1.6777215999999975E-15</v>
      </c>
      <c r="Z108">
        <f t="shared" si="2"/>
        <v>8.9999999999999997E-22</v>
      </c>
      <c r="AA108">
        <f t="shared" si="2"/>
        <v>4.5454540614524024E-2</v>
      </c>
    </row>
    <row r="109" spans="3:27" x14ac:dyDescent="0.25">
      <c r="C109" s="5">
        <v>22</v>
      </c>
      <c r="D109">
        <f t="shared" si="1"/>
        <v>0.70000000000065898</v>
      </c>
      <c r="E109">
        <f t="shared" si="1"/>
        <v>0.50000005960465188</v>
      </c>
      <c r="F109">
        <f t="shared" si="1"/>
        <v>0.40000315894583943</v>
      </c>
      <c r="G109">
        <f t="shared" si="1"/>
        <v>0.30008212871962198</v>
      </c>
      <c r="H109">
        <f t="shared" si="1"/>
        <v>0.20118760198548144</v>
      </c>
      <c r="I109">
        <f t="shared" si="1"/>
        <v>0.10972484512534381</v>
      </c>
      <c r="K109">
        <f t="shared" si="1"/>
        <v>1.2571812657104596E-2</v>
      </c>
      <c r="L109">
        <f t="shared" si="1"/>
        <v>3.0652575240552749E-3</v>
      </c>
      <c r="M109">
        <f t="shared" si="1"/>
        <v>7.2022058201389111E-4</v>
      </c>
      <c r="O109">
        <f t="shared" si="1"/>
        <v>1.7430280509774274E-4</v>
      </c>
      <c r="P109">
        <f t="shared" si="1"/>
        <v>4.455636423305516E-5</v>
      </c>
      <c r="Q109">
        <f t="shared" si="1"/>
        <v>1.2117148208054032E-5</v>
      </c>
      <c r="R109">
        <f t="shared" si="1"/>
        <v>3.5057022173194276E-6</v>
      </c>
      <c r="S109">
        <f t="shared" si="1"/>
        <v>1.0760264669061552E-6</v>
      </c>
      <c r="T109">
        <f t="shared" si="1"/>
        <v>3.4906785393134447E-7</v>
      </c>
      <c r="U109">
        <f t="shared" si="2"/>
        <v>1.1920930376163742E-7</v>
      </c>
      <c r="V109">
        <f t="shared" si="2"/>
        <v>1.0555311634077248E-9</v>
      </c>
      <c r="W109">
        <f t="shared" si="2"/>
        <v>2.1244236969058526E-11</v>
      </c>
      <c r="X109">
        <f t="shared" si="2"/>
        <v>4.2632564145606453E-14</v>
      </c>
      <c r="Y109">
        <f t="shared" si="2"/>
        <v>3.3554431999999846E-16</v>
      </c>
      <c r="Z109">
        <f t="shared" si="2"/>
        <v>8.9999999999999995E-23</v>
      </c>
      <c r="AA109">
        <f t="shared" si="2"/>
        <v>4.3478256042509045E-2</v>
      </c>
    </row>
    <row r="110" spans="3:27" x14ac:dyDescent="0.25">
      <c r="C110" s="5">
        <v>23</v>
      </c>
      <c r="D110">
        <f t="shared" si="1"/>
        <v>0.70000000000019769</v>
      </c>
      <c r="E110">
        <f t="shared" si="1"/>
        <v>0.50000002980232416</v>
      </c>
      <c r="F110">
        <f t="shared" si="1"/>
        <v>0.40000189536151637</v>
      </c>
      <c r="G110">
        <f t="shared" si="1"/>
        <v>0.30005748538253457</v>
      </c>
      <c r="H110">
        <f t="shared" si="1"/>
        <v>0.20094895460800855</v>
      </c>
      <c r="I110">
        <f t="shared" si="1"/>
        <v>0.10866806502292509</v>
      </c>
      <c r="K110">
        <f t="shared" si="1"/>
        <v>1.1299776350687785E-2</v>
      </c>
      <c r="L110">
        <f t="shared" si="1"/>
        <v>2.5478730308974812E-3</v>
      </c>
      <c r="M110">
        <f t="shared" si="1"/>
        <v>5.5370906872780415E-4</v>
      </c>
      <c r="O110">
        <f t="shared" si="1"/>
        <v>1.2448650482196829E-4</v>
      </c>
      <c r="P110">
        <f t="shared" si="1"/>
        <v>2.9703360506203632E-5</v>
      </c>
      <c r="Q110">
        <f t="shared" si="1"/>
        <v>7.5731602768428529E-6</v>
      </c>
      <c r="R110">
        <f t="shared" si="1"/>
        <v>2.0621735223253756E-6</v>
      </c>
      <c r="S110">
        <f t="shared" si="1"/>
        <v>5.9779212425889227E-7</v>
      </c>
      <c r="T110">
        <f t="shared" si="1"/>
        <v>1.8371988936875624E-7</v>
      </c>
      <c r="U110">
        <f t="shared" si="2"/>
        <v>5.9604648328104396E-8</v>
      </c>
      <c r="V110">
        <f t="shared" si="2"/>
        <v>4.2221246518482622E-10</v>
      </c>
      <c r="W110">
        <f t="shared" si="2"/>
        <v>7.0814123229693547E-12</v>
      </c>
      <c r="X110">
        <f t="shared" si="2"/>
        <v>1.0658141036401498E-14</v>
      </c>
      <c r="Y110">
        <f t="shared" si="2"/>
        <v>6.7108863999999502E-17</v>
      </c>
      <c r="Z110">
        <f t="shared" si="2"/>
        <v>9.000000000000001E-24</v>
      </c>
      <c r="AA110">
        <f t="shared" si="2"/>
        <v>4.1666661828716124E-2</v>
      </c>
    </row>
    <row r="111" spans="3:27" x14ac:dyDescent="0.25">
      <c r="C111" s="5">
        <v>24</v>
      </c>
      <c r="D111">
        <f t="shared" si="1"/>
        <v>0.70000000000005924</v>
      </c>
      <c r="E111">
        <f t="shared" si="1"/>
        <v>0.50000001490116164</v>
      </c>
      <c r="F111">
        <f t="shared" si="1"/>
        <v>0.40000113721475439</v>
      </c>
      <c r="G111">
        <f t="shared" si="1"/>
        <v>0.30004023745470876</v>
      </c>
      <c r="H111">
        <f t="shared" si="1"/>
        <v>0.20075844395751846</v>
      </c>
      <c r="I111">
        <f t="shared" si="1"/>
        <v>0.10773421781768738</v>
      </c>
      <c r="K111">
        <f t="shared" si="1"/>
        <v>1.0168072190020819E-2</v>
      </c>
      <c r="L111">
        <f t="shared" si="1"/>
        <v>2.1187289820536067E-3</v>
      </c>
      <c r="M111">
        <f t="shared" si="1"/>
        <v>4.2574871369540897E-4</v>
      </c>
      <c r="O111">
        <f t="shared" si="1"/>
        <v>8.8911026142202569E-5</v>
      </c>
      <c r="P111">
        <f t="shared" si="1"/>
        <v>1.9801848216511595E-5</v>
      </c>
      <c r="Q111">
        <f t="shared" si="1"/>
        <v>4.7332027697122794E-6</v>
      </c>
      <c r="R111">
        <f t="shared" si="1"/>
        <v>1.213041776954554E-6</v>
      </c>
      <c r="S111">
        <f t="shared" si="1"/>
        <v>3.3210662540453686E-7</v>
      </c>
      <c r="T111">
        <f t="shared" si="1"/>
        <v>9.6694669265274689E-8</v>
      </c>
      <c r="U111">
        <f t="shared" si="2"/>
        <v>2.9802323275873699E-8</v>
      </c>
      <c r="V111">
        <f t="shared" si="2"/>
        <v>1.6888498604540757E-10</v>
      </c>
      <c r="W111">
        <f t="shared" si="2"/>
        <v>2.3604707743175433E-12</v>
      </c>
      <c r="X111">
        <f t="shared" si="2"/>
        <v>2.664535259100367E-15</v>
      </c>
      <c r="Y111">
        <f t="shared" si="2"/>
        <v>1.3421772799999863E-17</v>
      </c>
      <c r="Z111">
        <f t="shared" si="2"/>
        <v>9.0000000000000002E-25</v>
      </c>
      <c r="AA111">
        <f t="shared" si="2"/>
        <v>3.9999995168309897E-2</v>
      </c>
    </row>
    <row r="112" spans="3:27" ht="15.75" thickBot="1" x14ac:dyDescent="0.3">
      <c r="C112" s="6">
        <v>25</v>
      </c>
      <c r="D112">
        <f t="shared" si="1"/>
        <v>0.70000000000001783</v>
      </c>
      <c r="E112">
        <f t="shared" si="1"/>
        <v>0.50000000745058071</v>
      </c>
      <c r="F112">
        <f t="shared" si="1"/>
        <v>0.40000068232807667</v>
      </c>
      <c r="G112">
        <f t="shared" si="1"/>
        <v>0.30002816508500479</v>
      </c>
      <c r="H112">
        <f t="shared" si="1"/>
        <v>0.20060629532498905</v>
      </c>
      <c r="I112">
        <f t="shared" si="1"/>
        <v>0.10690737290929021</v>
      </c>
      <c r="K112">
        <f t="shared" si="1"/>
        <v>9.1590385678830908E-3</v>
      </c>
      <c r="L112">
        <f t="shared" si="1"/>
        <v>1.7624956096039964E-3</v>
      </c>
      <c r="M112">
        <f t="shared" si="1"/>
        <v>3.2739179004763231E-4</v>
      </c>
      <c r="O112">
        <f t="shared" si="1"/>
        <v>6.3503842821695266E-5</v>
      </c>
      <c r="P112">
        <f t="shared" si="1"/>
        <v>1.32010578741115E-5</v>
      </c>
      <c r="Q112">
        <f t="shared" si="1"/>
        <v>2.9582429798427555E-6</v>
      </c>
      <c r="R112">
        <f t="shared" si="1"/>
        <v>7.1355347728492594E-7</v>
      </c>
      <c r="S112">
        <f t="shared" si="1"/>
        <v>1.8450364673869675E-7</v>
      </c>
      <c r="T112">
        <f t="shared" si="1"/>
        <v>5.0891928602261284E-8</v>
      </c>
      <c r="U112">
        <f t="shared" si="2"/>
        <v>1.4901161415892258E-8</v>
      </c>
      <c r="V112">
        <f t="shared" si="2"/>
        <v>6.7553994413599658E-11</v>
      </c>
      <c r="W112">
        <f t="shared" si="2"/>
        <v>7.8682359143856114E-13</v>
      </c>
      <c r="X112">
        <f t="shared" si="2"/>
        <v>6.6613381477509353E-16</v>
      </c>
      <c r="Y112">
        <f t="shared" si="2"/>
        <v>2.6843545599999843E-18</v>
      </c>
      <c r="Z112">
        <f t="shared" si="2"/>
        <v>8.9999999999999998E-26</v>
      </c>
      <c r="AA112">
        <f t="shared" si="2"/>
        <v>3.8461533616630815E-2</v>
      </c>
    </row>
    <row r="113" spans="3:7" ht="15.75" thickBot="1" x14ac:dyDescent="0.3"/>
    <row r="114" spans="3:7" ht="15.75" thickBot="1" x14ac:dyDescent="0.3">
      <c r="C114" s="54" t="s">
        <v>36</v>
      </c>
      <c r="D114" s="55"/>
      <c r="F114" s="54" t="s">
        <v>36</v>
      </c>
      <c r="G114" s="55"/>
    </row>
    <row r="115" spans="3:7" ht="15.75" thickBot="1" x14ac:dyDescent="0.3"/>
    <row r="116" spans="3:7" ht="15.75" thickBot="1" x14ac:dyDescent="0.3">
      <c r="C116" s="40" t="s">
        <v>1</v>
      </c>
      <c r="D116" s="40" t="s">
        <v>37</v>
      </c>
      <c r="F116" s="40" t="s">
        <v>37</v>
      </c>
      <c r="G116" s="40" t="s">
        <v>1</v>
      </c>
    </row>
    <row r="117" spans="3:7" x14ac:dyDescent="0.25">
      <c r="C117" s="5">
        <v>1</v>
      </c>
      <c r="D117" s="39">
        <v>1.0000000000000001E-5</v>
      </c>
      <c r="F117" s="5">
        <v>2.0000000000000001E-4</v>
      </c>
      <c r="G117" s="5">
        <v>1</v>
      </c>
    </row>
    <row r="118" spans="3:7" x14ac:dyDescent="0.25">
      <c r="C118" s="5">
        <v>1</v>
      </c>
      <c r="D118" s="5">
        <v>1</v>
      </c>
      <c r="F118" s="5">
        <v>2.0000000000000001E-4</v>
      </c>
      <c r="G118" s="5">
        <v>50</v>
      </c>
    </row>
    <row r="119" spans="3:7" x14ac:dyDescent="0.25">
      <c r="C119" s="5">
        <f>+C117+1</f>
        <v>2</v>
      </c>
      <c r="D119" s="5">
        <f>+D117</f>
        <v>1.0000000000000001E-5</v>
      </c>
      <c r="F119" s="5">
        <f>+F117+0.0001</f>
        <v>3.0000000000000003E-4</v>
      </c>
      <c r="G119" s="5">
        <f>+G117</f>
        <v>1</v>
      </c>
    </row>
    <row r="120" spans="3:7" x14ac:dyDescent="0.25">
      <c r="C120" s="5">
        <f>+C118+1</f>
        <v>2</v>
      </c>
      <c r="D120" s="5">
        <f>+D118</f>
        <v>1</v>
      </c>
      <c r="F120" s="5">
        <f>+F118+0.0001</f>
        <v>3.0000000000000003E-4</v>
      </c>
      <c r="G120" s="5">
        <f>+G118</f>
        <v>50</v>
      </c>
    </row>
    <row r="121" spans="3:7" x14ac:dyDescent="0.25">
      <c r="C121" s="5">
        <f t="shared" ref="C121:C154" si="3">+C119+1</f>
        <v>3</v>
      </c>
      <c r="D121" s="5">
        <f t="shared" ref="D121:D166" si="4">+D119</f>
        <v>1.0000000000000001E-5</v>
      </c>
      <c r="F121" s="5">
        <f t="shared" ref="F121:F130" si="5">+F119+0.0001</f>
        <v>4.0000000000000002E-4</v>
      </c>
      <c r="G121" s="5">
        <f t="shared" ref="G121:G130" si="6">+G119</f>
        <v>1</v>
      </c>
    </row>
    <row r="122" spans="3:7" x14ac:dyDescent="0.25">
      <c r="C122" s="5">
        <f t="shared" si="3"/>
        <v>3</v>
      </c>
      <c r="D122" s="5">
        <f t="shared" si="4"/>
        <v>1</v>
      </c>
      <c r="F122" s="5">
        <f t="shared" si="5"/>
        <v>4.0000000000000002E-4</v>
      </c>
      <c r="G122" s="5">
        <f t="shared" si="6"/>
        <v>50</v>
      </c>
    </row>
    <row r="123" spans="3:7" x14ac:dyDescent="0.25">
      <c r="C123" s="5">
        <f t="shared" si="3"/>
        <v>4</v>
      </c>
      <c r="D123" s="5">
        <f t="shared" si="4"/>
        <v>1.0000000000000001E-5</v>
      </c>
      <c r="F123" s="5">
        <f t="shared" si="5"/>
        <v>5.0000000000000001E-4</v>
      </c>
      <c r="G123" s="5">
        <f t="shared" si="6"/>
        <v>1</v>
      </c>
    </row>
    <row r="124" spans="3:7" x14ac:dyDescent="0.25">
      <c r="C124" s="5">
        <f t="shared" si="3"/>
        <v>4</v>
      </c>
      <c r="D124" s="5">
        <f t="shared" si="4"/>
        <v>1</v>
      </c>
      <c r="F124" s="5">
        <f t="shared" si="5"/>
        <v>5.0000000000000001E-4</v>
      </c>
      <c r="G124" s="5">
        <f t="shared" si="6"/>
        <v>50</v>
      </c>
    </row>
    <row r="125" spans="3:7" x14ac:dyDescent="0.25">
      <c r="C125" s="5">
        <f t="shared" si="3"/>
        <v>5</v>
      </c>
      <c r="D125" s="5">
        <f t="shared" si="4"/>
        <v>1.0000000000000001E-5</v>
      </c>
      <c r="F125" s="5">
        <f t="shared" si="5"/>
        <v>6.0000000000000006E-4</v>
      </c>
      <c r="G125" s="5">
        <f t="shared" si="6"/>
        <v>1</v>
      </c>
    </row>
    <row r="126" spans="3:7" x14ac:dyDescent="0.25">
      <c r="C126" s="5">
        <f t="shared" si="3"/>
        <v>5</v>
      </c>
      <c r="D126" s="5">
        <f t="shared" si="4"/>
        <v>1</v>
      </c>
      <c r="F126" s="5">
        <f t="shared" si="5"/>
        <v>6.0000000000000006E-4</v>
      </c>
      <c r="G126" s="5">
        <f t="shared" si="6"/>
        <v>50</v>
      </c>
    </row>
    <row r="127" spans="3:7" x14ac:dyDescent="0.25">
      <c r="C127" s="5">
        <f t="shared" si="3"/>
        <v>6</v>
      </c>
      <c r="D127" s="5">
        <f t="shared" si="4"/>
        <v>1.0000000000000001E-5</v>
      </c>
      <c r="F127" s="5">
        <f t="shared" si="5"/>
        <v>7.000000000000001E-4</v>
      </c>
      <c r="G127" s="5">
        <f t="shared" si="6"/>
        <v>1</v>
      </c>
    </row>
    <row r="128" spans="3:7" x14ac:dyDescent="0.25">
      <c r="C128" s="5">
        <f t="shared" si="3"/>
        <v>6</v>
      </c>
      <c r="D128" s="5">
        <f t="shared" si="4"/>
        <v>1</v>
      </c>
      <c r="F128" s="5">
        <f t="shared" si="5"/>
        <v>7.000000000000001E-4</v>
      </c>
      <c r="G128" s="5">
        <f t="shared" si="6"/>
        <v>50</v>
      </c>
    </row>
    <row r="129" spans="3:7" x14ac:dyDescent="0.25">
      <c r="C129" s="5">
        <f t="shared" si="3"/>
        <v>7</v>
      </c>
      <c r="D129" s="5">
        <f t="shared" si="4"/>
        <v>1.0000000000000001E-5</v>
      </c>
      <c r="F129" s="5">
        <f t="shared" si="5"/>
        <v>8.0000000000000015E-4</v>
      </c>
      <c r="G129" s="5">
        <f t="shared" si="6"/>
        <v>1</v>
      </c>
    </row>
    <row r="130" spans="3:7" x14ac:dyDescent="0.25">
      <c r="C130" s="5">
        <f t="shared" si="3"/>
        <v>7</v>
      </c>
      <c r="D130" s="5">
        <f t="shared" si="4"/>
        <v>1</v>
      </c>
      <c r="F130" s="5">
        <f t="shared" si="5"/>
        <v>8.0000000000000015E-4</v>
      </c>
      <c r="G130" s="5">
        <f t="shared" si="6"/>
        <v>50</v>
      </c>
    </row>
    <row r="131" spans="3:7" x14ac:dyDescent="0.25">
      <c r="C131" s="5">
        <f t="shared" si="3"/>
        <v>8</v>
      </c>
      <c r="D131" s="5">
        <f t="shared" si="4"/>
        <v>1.0000000000000001E-5</v>
      </c>
      <c r="F131" s="5">
        <f>+F129+0.0001</f>
        <v>9.0000000000000019E-4</v>
      </c>
      <c r="G131" s="5">
        <f>+G129</f>
        <v>1</v>
      </c>
    </row>
    <row r="132" spans="3:7" ht="15.75" thickBot="1" x14ac:dyDescent="0.3">
      <c r="C132" s="5">
        <f t="shared" si="3"/>
        <v>8</v>
      </c>
      <c r="D132" s="5">
        <f t="shared" si="4"/>
        <v>1</v>
      </c>
      <c r="F132" s="5">
        <f>+F130+0.0001</f>
        <v>9.0000000000000019E-4</v>
      </c>
      <c r="G132" s="5">
        <f>+G130</f>
        <v>50</v>
      </c>
    </row>
    <row r="133" spans="3:7" x14ac:dyDescent="0.25">
      <c r="C133" s="5">
        <f t="shared" si="3"/>
        <v>9</v>
      </c>
      <c r="D133" s="5">
        <f t="shared" si="4"/>
        <v>1.0000000000000001E-5</v>
      </c>
      <c r="F133" s="40" t="s">
        <v>37</v>
      </c>
      <c r="G133" s="40" t="s">
        <v>1</v>
      </c>
    </row>
    <row r="134" spans="3:7" x14ac:dyDescent="0.25">
      <c r="C134" s="5">
        <f t="shared" si="3"/>
        <v>9</v>
      </c>
      <c r="D134" s="5">
        <f t="shared" si="4"/>
        <v>1</v>
      </c>
      <c r="F134" s="5">
        <v>1E-3</v>
      </c>
      <c r="G134" s="5">
        <v>1</v>
      </c>
    </row>
    <row r="135" spans="3:7" x14ac:dyDescent="0.25">
      <c r="C135" s="5">
        <f t="shared" si="3"/>
        <v>10</v>
      </c>
      <c r="D135" s="5">
        <f t="shared" si="4"/>
        <v>1.0000000000000001E-5</v>
      </c>
      <c r="F135" s="5">
        <v>1E-3</v>
      </c>
      <c r="G135" s="5">
        <v>50</v>
      </c>
    </row>
    <row r="136" spans="3:7" x14ac:dyDescent="0.25">
      <c r="C136" s="5">
        <f t="shared" si="3"/>
        <v>10</v>
      </c>
      <c r="D136" s="5">
        <f t="shared" si="4"/>
        <v>1</v>
      </c>
      <c r="F136" s="5">
        <f>+F134+0.001</f>
        <v>2E-3</v>
      </c>
      <c r="G136" s="5">
        <f>+G134</f>
        <v>1</v>
      </c>
    </row>
    <row r="137" spans="3:7" x14ac:dyDescent="0.25">
      <c r="C137" s="5">
        <f t="shared" si="3"/>
        <v>11</v>
      </c>
      <c r="D137" s="5">
        <f t="shared" si="4"/>
        <v>1.0000000000000001E-5</v>
      </c>
      <c r="F137" s="5">
        <f t="shared" ref="F137:F150" si="7">+F135+0.001</f>
        <v>2E-3</v>
      </c>
      <c r="G137" s="5">
        <f t="shared" ref="G137:G150" si="8">+G135</f>
        <v>50</v>
      </c>
    </row>
    <row r="138" spans="3:7" x14ac:dyDescent="0.25">
      <c r="C138" s="5">
        <f t="shared" si="3"/>
        <v>11</v>
      </c>
      <c r="D138" s="5">
        <f t="shared" si="4"/>
        <v>1</v>
      </c>
      <c r="F138" s="5">
        <f t="shared" si="7"/>
        <v>3.0000000000000001E-3</v>
      </c>
      <c r="G138" s="5">
        <f t="shared" si="8"/>
        <v>1</v>
      </c>
    </row>
    <row r="139" spans="3:7" x14ac:dyDescent="0.25">
      <c r="C139" s="5">
        <f t="shared" si="3"/>
        <v>12</v>
      </c>
      <c r="D139" s="5">
        <f t="shared" si="4"/>
        <v>1.0000000000000001E-5</v>
      </c>
      <c r="F139" s="5">
        <f t="shared" si="7"/>
        <v>3.0000000000000001E-3</v>
      </c>
      <c r="G139" s="5">
        <f t="shared" si="8"/>
        <v>50</v>
      </c>
    </row>
    <row r="140" spans="3:7" x14ac:dyDescent="0.25">
      <c r="C140" s="5">
        <f t="shared" si="3"/>
        <v>12</v>
      </c>
      <c r="D140" s="5">
        <f t="shared" si="4"/>
        <v>1</v>
      </c>
      <c r="F140" s="5">
        <f t="shared" si="7"/>
        <v>4.0000000000000001E-3</v>
      </c>
      <c r="G140" s="5">
        <f t="shared" si="8"/>
        <v>1</v>
      </c>
    </row>
    <row r="141" spans="3:7" x14ac:dyDescent="0.25">
      <c r="C141" s="5">
        <f t="shared" si="3"/>
        <v>13</v>
      </c>
      <c r="D141" s="5">
        <f t="shared" si="4"/>
        <v>1.0000000000000001E-5</v>
      </c>
      <c r="F141" s="5">
        <f t="shared" si="7"/>
        <v>4.0000000000000001E-3</v>
      </c>
      <c r="G141" s="5">
        <f t="shared" si="8"/>
        <v>50</v>
      </c>
    </row>
    <row r="142" spans="3:7" x14ac:dyDescent="0.25">
      <c r="C142" s="5">
        <f t="shared" si="3"/>
        <v>13</v>
      </c>
      <c r="D142" s="5">
        <f t="shared" si="4"/>
        <v>1</v>
      </c>
      <c r="F142" s="5">
        <f t="shared" si="7"/>
        <v>5.0000000000000001E-3</v>
      </c>
      <c r="G142" s="5">
        <f t="shared" si="8"/>
        <v>1</v>
      </c>
    </row>
    <row r="143" spans="3:7" x14ac:dyDescent="0.25">
      <c r="C143" s="5">
        <f t="shared" si="3"/>
        <v>14</v>
      </c>
      <c r="D143" s="5">
        <f t="shared" si="4"/>
        <v>1.0000000000000001E-5</v>
      </c>
      <c r="F143" s="5">
        <f t="shared" si="7"/>
        <v>5.0000000000000001E-3</v>
      </c>
      <c r="G143" s="5">
        <f t="shared" si="8"/>
        <v>50</v>
      </c>
    </row>
    <row r="144" spans="3:7" x14ac:dyDescent="0.25">
      <c r="C144" s="5">
        <f t="shared" si="3"/>
        <v>14</v>
      </c>
      <c r="D144" s="5">
        <f t="shared" si="4"/>
        <v>1</v>
      </c>
      <c r="F144" s="5">
        <f t="shared" si="7"/>
        <v>6.0000000000000001E-3</v>
      </c>
      <c r="G144" s="5">
        <f t="shared" si="8"/>
        <v>1</v>
      </c>
    </row>
    <row r="145" spans="3:7" x14ac:dyDescent="0.25">
      <c r="C145" s="5">
        <f t="shared" si="3"/>
        <v>15</v>
      </c>
      <c r="D145" s="5">
        <f t="shared" si="4"/>
        <v>1.0000000000000001E-5</v>
      </c>
      <c r="F145" s="5">
        <f t="shared" si="7"/>
        <v>6.0000000000000001E-3</v>
      </c>
      <c r="G145" s="5">
        <f t="shared" si="8"/>
        <v>50</v>
      </c>
    </row>
    <row r="146" spans="3:7" x14ac:dyDescent="0.25">
      <c r="C146" s="5">
        <f t="shared" si="3"/>
        <v>15</v>
      </c>
      <c r="D146" s="5">
        <f t="shared" si="4"/>
        <v>1</v>
      </c>
      <c r="F146" s="5">
        <f>+F144+0.001</f>
        <v>7.0000000000000001E-3</v>
      </c>
      <c r="G146" s="5">
        <f>+G144</f>
        <v>1</v>
      </c>
    </row>
    <row r="147" spans="3:7" x14ac:dyDescent="0.25">
      <c r="C147" s="5">
        <f t="shared" si="3"/>
        <v>16</v>
      </c>
      <c r="D147" s="5">
        <f t="shared" si="4"/>
        <v>1.0000000000000001E-5</v>
      </c>
      <c r="F147" s="5">
        <f t="shared" si="7"/>
        <v>7.0000000000000001E-3</v>
      </c>
      <c r="G147" s="5">
        <f t="shared" si="8"/>
        <v>50</v>
      </c>
    </row>
    <row r="148" spans="3:7" x14ac:dyDescent="0.25">
      <c r="C148" s="5">
        <f t="shared" si="3"/>
        <v>16</v>
      </c>
      <c r="D148" s="5">
        <f t="shared" si="4"/>
        <v>1</v>
      </c>
      <c r="F148" s="5">
        <f t="shared" si="7"/>
        <v>8.0000000000000002E-3</v>
      </c>
      <c r="G148" s="5">
        <f t="shared" si="8"/>
        <v>1</v>
      </c>
    </row>
    <row r="149" spans="3:7" x14ac:dyDescent="0.25">
      <c r="C149" s="5">
        <f t="shared" si="3"/>
        <v>17</v>
      </c>
      <c r="D149" s="5">
        <f t="shared" si="4"/>
        <v>1.0000000000000001E-5</v>
      </c>
      <c r="F149" s="5">
        <f t="shared" si="7"/>
        <v>8.0000000000000002E-3</v>
      </c>
      <c r="G149" s="5">
        <f t="shared" si="8"/>
        <v>50</v>
      </c>
    </row>
    <row r="150" spans="3:7" x14ac:dyDescent="0.25">
      <c r="C150" s="5">
        <f t="shared" si="3"/>
        <v>17</v>
      </c>
      <c r="D150" s="5">
        <f t="shared" si="4"/>
        <v>1</v>
      </c>
      <c r="F150" s="5">
        <f t="shared" si="7"/>
        <v>9.0000000000000011E-3</v>
      </c>
      <c r="G150" s="5">
        <f t="shared" si="8"/>
        <v>1</v>
      </c>
    </row>
    <row r="151" spans="3:7" ht="15.75" thickBot="1" x14ac:dyDescent="0.3">
      <c r="C151" s="5">
        <f t="shared" si="3"/>
        <v>18</v>
      </c>
      <c r="D151" s="5">
        <f t="shared" si="4"/>
        <v>1.0000000000000001E-5</v>
      </c>
      <c r="F151" s="5">
        <f>+F149+0.001</f>
        <v>9.0000000000000011E-3</v>
      </c>
      <c r="G151" s="5">
        <f>+G149</f>
        <v>50</v>
      </c>
    </row>
    <row r="152" spans="3:7" x14ac:dyDescent="0.25">
      <c r="C152" s="5">
        <f t="shared" si="3"/>
        <v>18</v>
      </c>
      <c r="D152" s="5">
        <f t="shared" si="4"/>
        <v>1</v>
      </c>
      <c r="F152" s="40" t="s">
        <v>37</v>
      </c>
      <c r="G152" s="40" t="s">
        <v>1</v>
      </c>
    </row>
    <row r="153" spans="3:7" x14ac:dyDescent="0.25">
      <c r="C153" s="5">
        <f t="shared" si="3"/>
        <v>19</v>
      </c>
      <c r="D153" s="5">
        <f t="shared" si="4"/>
        <v>1.0000000000000001E-5</v>
      </c>
      <c r="F153" s="5">
        <v>0.01</v>
      </c>
      <c r="G153" s="5">
        <v>1</v>
      </c>
    </row>
    <row r="154" spans="3:7" x14ac:dyDescent="0.25">
      <c r="C154" s="5">
        <f t="shared" si="3"/>
        <v>19</v>
      </c>
      <c r="D154" s="5">
        <f t="shared" si="4"/>
        <v>1</v>
      </c>
      <c r="F154" s="5">
        <v>0.01</v>
      </c>
      <c r="G154" s="5">
        <v>50</v>
      </c>
    </row>
    <row r="155" spans="3:7" x14ac:dyDescent="0.25">
      <c r="C155" s="5">
        <f>+C153+1</f>
        <v>20</v>
      </c>
      <c r="D155" s="5">
        <f t="shared" si="4"/>
        <v>1.0000000000000001E-5</v>
      </c>
      <c r="F155" s="5">
        <f>+F153+0.01</f>
        <v>0.02</v>
      </c>
      <c r="G155" s="5">
        <f>+G153</f>
        <v>1</v>
      </c>
    </row>
    <row r="156" spans="3:7" x14ac:dyDescent="0.25">
      <c r="C156" s="5">
        <f>+C154+1</f>
        <v>20</v>
      </c>
      <c r="D156" s="5">
        <f t="shared" si="4"/>
        <v>1</v>
      </c>
      <c r="F156" s="5">
        <f t="shared" ref="F156:F170" si="9">+F154+0.01</f>
        <v>0.02</v>
      </c>
      <c r="G156" s="5">
        <f t="shared" ref="G156:G170" si="10">+G154</f>
        <v>50</v>
      </c>
    </row>
    <row r="157" spans="3:7" x14ac:dyDescent="0.25">
      <c r="C157" s="5">
        <f t="shared" ref="C157:C163" si="11">+C155+1</f>
        <v>21</v>
      </c>
      <c r="D157" s="5">
        <f t="shared" si="4"/>
        <v>1.0000000000000001E-5</v>
      </c>
      <c r="F157" s="5">
        <f t="shared" si="9"/>
        <v>0.03</v>
      </c>
      <c r="G157" s="5">
        <f t="shared" si="10"/>
        <v>1</v>
      </c>
    </row>
    <row r="158" spans="3:7" x14ac:dyDescent="0.25">
      <c r="C158" s="5">
        <f t="shared" si="11"/>
        <v>21</v>
      </c>
      <c r="D158" s="5">
        <f t="shared" si="4"/>
        <v>1</v>
      </c>
      <c r="F158" s="5">
        <f t="shared" si="9"/>
        <v>0.03</v>
      </c>
      <c r="G158" s="5">
        <f t="shared" si="10"/>
        <v>50</v>
      </c>
    </row>
    <row r="159" spans="3:7" x14ac:dyDescent="0.25">
      <c r="C159" s="5">
        <f t="shared" si="11"/>
        <v>22</v>
      </c>
      <c r="D159" s="5">
        <f t="shared" si="4"/>
        <v>1.0000000000000001E-5</v>
      </c>
      <c r="F159" s="5">
        <f t="shared" si="9"/>
        <v>0.04</v>
      </c>
      <c r="G159" s="5">
        <f t="shared" si="10"/>
        <v>1</v>
      </c>
    </row>
    <row r="160" spans="3:7" x14ac:dyDescent="0.25">
      <c r="C160" s="5">
        <f t="shared" si="11"/>
        <v>22</v>
      </c>
      <c r="D160" s="5">
        <f t="shared" si="4"/>
        <v>1</v>
      </c>
      <c r="F160" s="5">
        <f t="shared" si="9"/>
        <v>0.04</v>
      </c>
      <c r="G160" s="5">
        <f t="shared" si="10"/>
        <v>50</v>
      </c>
    </row>
    <row r="161" spans="3:7" x14ac:dyDescent="0.25">
      <c r="C161" s="5">
        <f t="shared" si="11"/>
        <v>23</v>
      </c>
      <c r="D161" s="5">
        <f t="shared" si="4"/>
        <v>1.0000000000000001E-5</v>
      </c>
      <c r="F161" s="5">
        <f t="shared" si="9"/>
        <v>0.05</v>
      </c>
      <c r="G161" s="5">
        <f t="shared" si="10"/>
        <v>1</v>
      </c>
    </row>
    <row r="162" spans="3:7" x14ac:dyDescent="0.25">
      <c r="C162" s="5">
        <f t="shared" si="11"/>
        <v>23</v>
      </c>
      <c r="D162" s="5">
        <f t="shared" si="4"/>
        <v>1</v>
      </c>
      <c r="F162" s="5">
        <f t="shared" si="9"/>
        <v>0.05</v>
      </c>
      <c r="G162" s="5">
        <f t="shared" si="10"/>
        <v>50</v>
      </c>
    </row>
    <row r="163" spans="3:7" x14ac:dyDescent="0.25">
      <c r="C163" s="5">
        <f t="shared" si="11"/>
        <v>24</v>
      </c>
      <c r="D163" s="5">
        <f t="shared" si="4"/>
        <v>1.0000000000000001E-5</v>
      </c>
      <c r="F163" s="5">
        <f t="shared" si="9"/>
        <v>6.0000000000000005E-2</v>
      </c>
      <c r="G163" s="5">
        <f t="shared" si="10"/>
        <v>1</v>
      </c>
    </row>
    <row r="164" spans="3:7" x14ac:dyDescent="0.25">
      <c r="C164" s="5">
        <f>+C162+1</f>
        <v>24</v>
      </c>
      <c r="D164" s="5">
        <f t="shared" si="4"/>
        <v>1</v>
      </c>
      <c r="F164" s="5">
        <f t="shared" si="9"/>
        <v>6.0000000000000005E-2</v>
      </c>
      <c r="G164" s="5">
        <f t="shared" si="10"/>
        <v>50</v>
      </c>
    </row>
    <row r="165" spans="3:7" x14ac:dyDescent="0.25">
      <c r="C165" s="5">
        <f>+C163+1</f>
        <v>25</v>
      </c>
      <c r="D165" s="5">
        <f t="shared" si="4"/>
        <v>1.0000000000000001E-5</v>
      </c>
      <c r="F165" s="5">
        <f t="shared" si="9"/>
        <v>7.0000000000000007E-2</v>
      </c>
      <c r="G165" s="5">
        <f t="shared" si="10"/>
        <v>1</v>
      </c>
    </row>
    <row r="166" spans="3:7" ht="15.75" thickBot="1" x14ac:dyDescent="0.3">
      <c r="C166" s="6">
        <f>+C164+1</f>
        <v>25</v>
      </c>
      <c r="D166" s="6">
        <f t="shared" si="4"/>
        <v>1</v>
      </c>
      <c r="F166" s="5">
        <f t="shared" si="9"/>
        <v>7.0000000000000007E-2</v>
      </c>
      <c r="G166" s="5">
        <f t="shared" si="10"/>
        <v>50</v>
      </c>
    </row>
    <row r="167" spans="3:7" x14ac:dyDescent="0.25">
      <c r="F167" s="5">
        <f t="shared" si="9"/>
        <v>0.08</v>
      </c>
      <c r="G167" s="5">
        <f>+G165</f>
        <v>1</v>
      </c>
    </row>
    <row r="168" spans="3:7" x14ac:dyDescent="0.25">
      <c r="F168" s="5">
        <f t="shared" si="9"/>
        <v>0.08</v>
      </c>
      <c r="G168" s="5">
        <f t="shared" si="10"/>
        <v>50</v>
      </c>
    </row>
    <row r="169" spans="3:7" x14ac:dyDescent="0.25">
      <c r="F169" s="5">
        <f t="shared" si="9"/>
        <v>0.09</v>
      </c>
      <c r="G169" s="5">
        <f t="shared" si="10"/>
        <v>1</v>
      </c>
    </row>
    <row r="170" spans="3:7" ht="15.75" thickBot="1" x14ac:dyDescent="0.3">
      <c r="F170" s="5">
        <f t="shared" si="9"/>
        <v>0.09</v>
      </c>
      <c r="G170" s="5">
        <f t="shared" si="10"/>
        <v>50</v>
      </c>
    </row>
    <row r="171" spans="3:7" x14ac:dyDescent="0.25">
      <c r="F171" s="40" t="s">
        <v>37</v>
      </c>
      <c r="G171" s="40" t="s">
        <v>1</v>
      </c>
    </row>
    <row r="172" spans="3:7" x14ac:dyDescent="0.25">
      <c r="F172" s="5">
        <v>0.2</v>
      </c>
      <c r="G172" s="5">
        <v>1</v>
      </c>
    </row>
    <row r="173" spans="3:7" x14ac:dyDescent="0.25">
      <c r="F173" s="5">
        <v>0.2</v>
      </c>
      <c r="G173" s="5">
        <v>50</v>
      </c>
    </row>
    <row r="174" spans="3:7" x14ac:dyDescent="0.25">
      <c r="F174" s="5">
        <f>+F172+0.1</f>
        <v>0.30000000000000004</v>
      </c>
      <c r="G174" s="5">
        <f>+G172</f>
        <v>1</v>
      </c>
    </row>
    <row r="175" spans="3:7" x14ac:dyDescent="0.25">
      <c r="F175" s="5">
        <f t="shared" ref="F175:F186" si="12">+F173+0.1</f>
        <v>0.30000000000000004</v>
      </c>
      <c r="G175" s="5">
        <f t="shared" ref="G175:G186" si="13">+G173</f>
        <v>50</v>
      </c>
    </row>
    <row r="176" spans="3:7" x14ac:dyDescent="0.25">
      <c r="F176" s="5">
        <f t="shared" si="12"/>
        <v>0.4</v>
      </c>
      <c r="G176" s="5">
        <f t="shared" si="13"/>
        <v>1</v>
      </c>
    </row>
    <row r="177" spans="6:7" x14ac:dyDescent="0.25">
      <c r="F177" s="5">
        <f t="shared" si="12"/>
        <v>0.4</v>
      </c>
      <c r="G177" s="5">
        <f t="shared" si="13"/>
        <v>50</v>
      </c>
    </row>
    <row r="178" spans="6:7" x14ac:dyDescent="0.25">
      <c r="F178" s="5">
        <f t="shared" si="12"/>
        <v>0.5</v>
      </c>
      <c r="G178" s="5">
        <f t="shared" si="13"/>
        <v>1</v>
      </c>
    </row>
    <row r="179" spans="6:7" x14ac:dyDescent="0.25">
      <c r="F179" s="5">
        <f t="shared" si="12"/>
        <v>0.5</v>
      </c>
      <c r="G179" s="5">
        <f t="shared" si="13"/>
        <v>50</v>
      </c>
    </row>
    <row r="180" spans="6:7" x14ac:dyDescent="0.25">
      <c r="F180" s="5">
        <f t="shared" si="12"/>
        <v>0.6</v>
      </c>
      <c r="G180" s="5">
        <f t="shared" si="13"/>
        <v>1</v>
      </c>
    </row>
    <row r="181" spans="6:7" x14ac:dyDescent="0.25">
      <c r="F181" s="5">
        <f t="shared" si="12"/>
        <v>0.6</v>
      </c>
      <c r="G181" s="5">
        <f t="shared" si="13"/>
        <v>50</v>
      </c>
    </row>
    <row r="182" spans="6:7" x14ac:dyDescent="0.25">
      <c r="F182" s="5">
        <f t="shared" si="12"/>
        <v>0.7</v>
      </c>
      <c r="G182" s="5">
        <f t="shared" si="13"/>
        <v>1</v>
      </c>
    </row>
    <row r="183" spans="6:7" x14ac:dyDescent="0.25">
      <c r="F183" s="5">
        <f t="shared" si="12"/>
        <v>0.7</v>
      </c>
      <c r="G183" s="5">
        <f t="shared" si="13"/>
        <v>50</v>
      </c>
    </row>
    <row r="184" spans="6:7" x14ac:dyDescent="0.25">
      <c r="F184" s="5">
        <f t="shared" si="12"/>
        <v>0.79999999999999993</v>
      </c>
      <c r="G184" s="5">
        <f t="shared" si="13"/>
        <v>1</v>
      </c>
    </row>
    <row r="185" spans="6:7" x14ac:dyDescent="0.25">
      <c r="F185" s="5">
        <f t="shared" si="12"/>
        <v>0.79999999999999993</v>
      </c>
      <c r="G185" s="5">
        <f t="shared" si="13"/>
        <v>50</v>
      </c>
    </row>
    <row r="186" spans="6:7" x14ac:dyDescent="0.25">
      <c r="F186" s="5">
        <f t="shared" si="12"/>
        <v>0.89999999999999991</v>
      </c>
      <c r="G186" s="5">
        <f t="shared" si="13"/>
        <v>1</v>
      </c>
    </row>
    <row r="187" spans="6:7" x14ac:dyDescent="0.25">
      <c r="F187" s="5">
        <f>+F185+0.1</f>
        <v>0.89999999999999991</v>
      </c>
      <c r="G187" s="5">
        <f>+G185</f>
        <v>50</v>
      </c>
    </row>
  </sheetData>
  <mergeCells count="107">
    <mergeCell ref="C6:J6"/>
    <mergeCell ref="O6:P6"/>
    <mergeCell ref="Q6:R6"/>
    <mergeCell ref="O7:P7"/>
    <mergeCell ref="Q7:R7"/>
    <mergeCell ref="D2:I3"/>
    <mergeCell ref="O2:R2"/>
    <mergeCell ref="O3:P3"/>
    <mergeCell ref="Q3:R3"/>
    <mergeCell ref="O4:P4"/>
    <mergeCell ref="Q4:R4"/>
    <mergeCell ref="O9:X9"/>
    <mergeCell ref="O10:X10"/>
    <mergeCell ref="O12:P12"/>
    <mergeCell ref="Q12:R12"/>
    <mergeCell ref="S12:T12"/>
    <mergeCell ref="U12:V12"/>
    <mergeCell ref="W12:X12"/>
    <mergeCell ref="O5:P5"/>
    <mergeCell ref="Q5:R5"/>
    <mergeCell ref="O13:P13"/>
    <mergeCell ref="Q13:R13"/>
    <mergeCell ref="S13:T13"/>
    <mergeCell ref="U13:V13"/>
    <mergeCell ref="W13:X13"/>
    <mergeCell ref="O14:P14"/>
    <mergeCell ref="Q14:R14"/>
    <mergeCell ref="S14:T14"/>
    <mergeCell ref="U14:V14"/>
    <mergeCell ref="W14:X14"/>
    <mergeCell ref="O28:X28"/>
    <mergeCell ref="O29:X29"/>
    <mergeCell ref="O31:P31"/>
    <mergeCell ref="Q31:R31"/>
    <mergeCell ref="S31:T31"/>
    <mergeCell ref="U31:V31"/>
    <mergeCell ref="W31:X31"/>
    <mergeCell ref="O21:P21"/>
    <mergeCell ref="Q21:R21"/>
    <mergeCell ref="S21:T21"/>
    <mergeCell ref="U21:V21"/>
    <mergeCell ref="W21:X21"/>
    <mergeCell ref="O22:P22"/>
    <mergeCell ref="Q22:R22"/>
    <mergeCell ref="S22:T22"/>
    <mergeCell ref="U22:V22"/>
    <mergeCell ref="W22:X22"/>
    <mergeCell ref="O32:P32"/>
    <mergeCell ref="Q32:R32"/>
    <mergeCell ref="S32:T32"/>
    <mergeCell ref="U32:V32"/>
    <mergeCell ref="W32:X32"/>
    <mergeCell ref="O33:P33"/>
    <mergeCell ref="Q33:R33"/>
    <mergeCell ref="S33:T33"/>
    <mergeCell ref="U33:V33"/>
    <mergeCell ref="W33:X33"/>
    <mergeCell ref="O49:X49"/>
    <mergeCell ref="O51:P51"/>
    <mergeCell ref="Q51:R51"/>
    <mergeCell ref="S51:T51"/>
    <mergeCell ref="U51:V51"/>
    <mergeCell ref="W51:X51"/>
    <mergeCell ref="O39:P39"/>
    <mergeCell ref="Q39:R39"/>
    <mergeCell ref="S39:T39"/>
    <mergeCell ref="U39:V39"/>
    <mergeCell ref="W39:X39"/>
    <mergeCell ref="O40:P40"/>
    <mergeCell ref="Q40:R40"/>
    <mergeCell ref="S40:T40"/>
    <mergeCell ref="U40:V40"/>
    <mergeCell ref="W40:X40"/>
    <mergeCell ref="O52:P52"/>
    <mergeCell ref="Q52:R52"/>
    <mergeCell ref="S52:T52"/>
    <mergeCell ref="U52:V52"/>
    <mergeCell ref="W52:X52"/>
    <mergeCell ref="O53:P53"/>
    <mergeCell ref="Q53:R53"/>
    <mergeCell ref="S53:T53"/>
    <mergeCell ref="U53:V53"/>
    <mergeCell ref="W53:X53"/>
    <mergeCell ref="O58:P58"/>
    <mergeCell ref="Q58:R58"/>
    <mergeCell ref="S58:T58"/>
    <mergeCell ref="U58:V58"/>
    <mergeCell ref="W58:X58"/>
    <mergeCell ref="O59:P59"/>
    <mergeCell ref="Q59:R59"/>
    <mergeCell ref="S59:T59"/>
    <mergeCell ref="U59:V59"/>
    <mergeCell ref="W59:X59"/>
    <mergeCell ref="C114:D114"/>
    <mergeCell ref="F114:G114"/>
    <mergeCell ref="O67:P67"/>
    <mergeCell ref="Q67:R67"/>
    <mergeCell ref="S67:T67"/>
    <mergeCell ref="U67:V67"/>
    <mergeCell ref="W67:X67"/>
    <mergeCell ref="C83:AA83"/>
    <mergeCell ref="O64:X64"/>
    <mergeCell ref="O66:P66"/>
    <mergeCell ref="Q66:R66"/>
    <mergeCell ref="S66:T66"/>
    <mergeCell ref="U66:V66"/>
    <mergeCell ref="W66:X6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187"/>
  <sheetViews>
    <sheetView showGridLines="0" zoomScale="60" zoomScaleNormal="60" workbookViewId="0">
      <pane xSplit="13" topLeftCell="N1" activePane="topRight" state="frozen"/>
      <selection pane="topRight" activeCell="N1" sqref="N1"/>
    </sheetView>
  </sheetViews>
  <sheetFormatPr defaultColWidth="11.5703125" defaultRowHeight="15" x14ac:dyDescent="0.25"/>
  <cols>
    <col min="2" max="2" width="8.5703125" customWidth="1"/>
    <col min="4" max="4" width="12.85546875" bestFit="1" customWidth="1"/>
    <col min="12" max="14" width="11.42578125" customWidth="1"/>
    <col min="15" max="15" width="16" customWidth="1"/>
    <col min="16" max="16" width="11.42578125" customWidth="1"/>
    <col min="17" max="17" width="14.5703125" customWidth="1"/>
    <col min="18" max="18" width="15.28515625" customWidth="1"/>
    <col min="19" max="19" width="14.5703125" customWidth="1"/>
    <col min="20" max="20" width="13.42578125" bestFit="1" customWidth="1"/>
    <col min="21" max="21" width="15.42578125" customWidth="1"/>
    <col min="23" max="23" width="14.85546875" bestFit="1" customWidth="1"/>
  </cols>
  <sheetData>
    <row r="1" spans="3:24" ht="15.75" thickBot="1" x14ac:dyDescent="0.3"/>
    <row r="2" spans="3:24" ht="15.75" thickBot="1" x14ac:dyDescent="0.3">
      <c r="D2" s="106" t="s">
        <v>34</v>
      </c>
      <c r="E2" s="107"/>
      <c r="F2" s="107"/>
      <c r="G2" s="107"/>
      <c r="H2" s="107"/>
      <c r="I2" s="108"/>
      <c r="O2" s="112" t="s">
        <v>24</v>
      </c>
      <c r="P2" s="113"/>
      <c r="Q2" s="113"/>
      <c r="R2" s="114"/>
    </row>
    <row r="3" spans="3:24" ht="15.75" thickBot="1" x14ac:dyDescent="0.3">
      <c r="D3" s="109"/>
      <c r="E3" s="110"/>
      <c r="F3" s="110"/>
      <c r="G3" s="110"/>
      <c r="H3" s="110"/>
      <c r="I3" s="111"/>
      <c r="O3" s="115" t="s">
        <v>61</v>
      </c>
      <c r="P3" s="116"/>
      <c r="Q3" s="117" t="s">
        <v>23</v>
      </c>
      <c r="R3" s="118"/>
    </row>
    <row r="4" spans="3:24" x14ac:dyDescent="0.25">
      <c r="O4" s="119" t="s">
        <v>59</v>
      </c>
      <c r="P4" s="120"/>
      <c r="Q4" s="120" t="s">
        <v>58</v>
      </c>
      <c r="R4" s="121"/>
    </row>
    <row r="5" spans="3:24" ht="15.75" thickBot="1" x14ac:dyDescent="0.3">
      <c r="O5" s="80" t="s">
        <v>16</v>
      </c>
      <c r="P5" s="99"/>
      <c r="Q5" s="99" t="s">
        <v>26</v>
      </c>
      <c r="R5" s="81"/>
    </row>
    <row r="6" spans="3:24" ht="19.5" thickBot="1" x14ac:dyDescent="0.3">
      <c r="C6" s="100" t="s">
        <v>31</v>
      </c>
      <c r="D6" s="101"/>
      <c r="E6" s="101"/>
      <c r="F6" s="101"/>
      <c r="G6" s="101"/>
      <c r="H6" s="101"/>
      <c r="I6" s="101"/>
      <c r="J6" s="102"/>
      <c r="O6" s="80" t="s">
        <v>25</v>
      </c>
      <c r="P6" s="99"/>
      <c r="Q6" s="99" t="s">
        <v>27</v>
      </c>
      <c r="R6" s="81"/>
    </row>
    <row r="7" spans="3:24" ht="15.75" thickBot="1" x14ac:dyDescent="0.3">
      <c r="O7" s="103" t="s">
        <v>60</v>
      </c>
      <c r="P7" s="104"/>
      <c r="Q7" s="104" t="s">
        <v>28</v>
      </c>
      <c r="R7" s="105"/>
    </row>
    <row r="8" spans="3:24" ht="15.75" thickBot="1" x14ac:dyDescent="0.3"/>
    <row r="9" spans="3:24" ht="15.75" thickBot="1" x14ac:dyDescent="0.3">
      <c r="O9" s="96" t="s">
        <v>22</v>
      </c>
      <c r="P9" s="97"/>
      <c r="Q9" s="97"/>
      <c r="R9" s="97"/>
      <c r="S9" s="97"/>
      <c r="T9" s="97"/>
      <c r="U9" s="97"/>
      <c r="V9" s="97"/>
      <c r="W9" s="97"/>
      <c r="X9" s="98"/>
    </row>
    <row r="10" spans="3:24" ht="15.75" thickBot="1" x14ac:dyDescent="0.3">
      <c r="O10" s="61" t="s">
        <v>13</v>
      </c>
      <c r="P10" s="62"/>
      <c r="Q10" s="62"/>
      <c r="R10" s="62"/>
      <c r="S10" s="62"/>
      <c r="T10" s="62"/>
      <c r="U10" s="62"/>
      <c r="V10" s="62"/>
      <c r="W10" s="62"/>
      <c r="X10" s="63"/>
    </row>
    <row r="11" spans="3:24" ht="15.75" thickBot="1" x14ac:dyDescent="0.3"/>
    <row r="12" spans="3:24" ht="15.75" thickBot="1" x14ac:dyDescent="0.3">
      <c r="O12" s="64" t="s">
        <v>44</v>
      </c>
      <c r="P12" s="65"/>
      <c r="Q12" s="66" t="s">
        <v>45</v>
      </c>
      <c r="R12" s="67"/>
      <c r="S12" s="68" t="s">
        <v>46</v>
      </c>
      <c r="T12" s="69"/>
      <c r="U12" s="70" t="s">
        <v>50</v>
      </c>
      <c r="V12" s="71"/>
      <c r="W12" s="72" t="s">
        <v>54</v>
      </c>
      <c r="X12" s="73"/>
    </row>
    <row r="13" spans="3:24" ht="15.75" thickBot="1" x14ac:dyDescent="0.3">
      <c r="O13" s="78" t="s">
        <v>59</v>
      </c>
      <c r="P13" s="79"/>
      <c r="Q13" s="78" t="s">
        <v>59</v>
      </c>
      <c r="R13" s="79"/>
      <c r="S13" s="78" t="s">
        <v>59</v>
      </c>
      <c r="T13" s="79"/>
      <c r="U13" s="78" t="s">
        <v>59</v>
      </c>
      <c r="V13" s="79"/>
      <c r="W13" s="78" t="s">
        <v>59</v>
      </c>
      <c r="X13" s="79"/>
    </row>
    <row r="14" spans="3:24" ht="15.75" thickBot="1" x14ac:dyDescent="0.3">
      <c r="O14" s="94" t="s">
        <v>3</v>
      </c>
      <c r="P14" s="95"/>
      <c r="Q14" s="94" t="s">
        <v>3</v>
      </c>
      <c r="R14" s="95"/>
      <c r="S14" s="94" t="s">
        <v>3</v>
      </c>
      <c r="T14" s="95"/>
      <c r="U14" s="94" t="s">
        <v>3</v>
      </c>
      <c r="V14" s="95"/>
      <c r="W14" s="94" t="s">
        <v>3</v>
      </c>
      <c r="X14" s="95"/>
    </row>
    <row r="15" spans="3:24" x14ac:dyDescent="0.25">
      <c r="O15" s="8" t="s">
        <v>4</v>
      </c>
      <c r="P15" s="9">
        <v>10</v>
      </c>
      <c r="Q15" s="8" t="s">
        <v>4</v>
      </c>
      <c r="R15" s="9">
        <v>10</v>
      </c>
      <c r="S15" s="8" t="s">
        <v>4</v>
      </c>
      <c r="T15" s="9">
        <v>21</v>
      </c>
      <c r="U15" s="32" t="s">
        <v>4</v>
      </c>
      <c r="V15" s="33"/>
      <c r="W15" s="32" t="s">
        <v>4</v>
      </c>
      <c r="X15" s="33"/>
    </row>
    <row r="16" spans="3:24" x14ac:dyDescent="0.25">
      <c r="O16" s="20" t="s">
        <v>5</v>
      </c>
      <c r="P16" s="21">
        <v>5</v>
      </c>
      <c r="Q16" s="20" t="s">
        <v>5</v>
      </c>
      <c r="R16" s="21">
        <v>5</v>
      </c>
      <c r="S16" s="20" t="s">
        <v>5</v>
      </c>
      <c r="T16" s="21">
        <v>12</v>
      </c>
      <c r="U16" s="25" t="s">
        <v>5</v>
      </c>
      <c r="V16" s="26"/>
      <c r="W16" s="25" t="s">
        <v>5</v>
      </c>
      <c r="X16" s="26"/>
    </row>
    <row r="17" spans="15:24" x14ac:dyDescent="0.25">
      <c r="O17" s="20" t="s">
        <v>2</v>
      </c>
      <c r="P17" s="21">
        <v>1.8</v>
      </c>
      <c r="Q17" s="20" t="s">
        <v>2</v>
      </c>
      <c r="R17" s="21">
        <v>1.9</v>
      </c>
      <c r="S17" s="20" t="s">
        <v>2</v>
      </c>
      <c r="T17" s="21">
        <v>1.8</v>
      </c>
      <c r="U17" s="25" t="s">
        <v>2</v>
      </c>
      <c r="V17" s="26"/>
      <c r="W17" s="25" t="s">
        <v>2</v>
      </c>
      <c r="X17" s="26"/>
    </row>
    <row r="18" spans="15:24" x14ac:dyDescent="0.25">
      <c r="O18" s="20" t="s">
        <v>6</v>
      </c>
      <c r="P18" s="21">
        <v>0.9</v>
      </c>
      <c r="Q18" s="20" t="s">
        <v>6</v>
      </c>
      <c r="R18" s="21">
        <v>0.9</v>
      </c>
      <c r="S18" s="20" t="s">
        <v>6</v>
      </c>
      <c r="T18" s="21">
        <v>0.85</v>
      </c>
      <c r="U18" s="25" t="s">
        <v>6</v>
      </c>
      <c r="V18" s="26"/>
      <c r="W18" s="25" t="s">
        <v>6</v>
      </c>
      <c r="X18" s="26"/>
    </row>
    <row r="19" spans="15:24" x14ac:dyDescent="0.25">
      <c r="O19" s="20" t="s">
        <v>32</v>
      </c>
      <c r="P19" s="21">
        <v>0.1</v>
      </c>
      <c r="Q19" s="20" t="s">
        <v>32</v>
      </c>
      <c r="R19" s="21">
        <v>0.1</v>
      </c>
      <c r="S19" s="20" t="s">
        <v>32</v>
      </c>
      <c r="T19" s="21">
        <v>0.05</v>
      </c>
      <c r="U19" s="25" t="s">
        <v>32</v>
      </c>
      <c r="V19" s="26"/>
      <c r="W19" s="25" t="s">
        <v>32</v>
      </c>
      <c r="X19" s="26"/>
    </row>
    <row r="20" spans="15:24" x14ac:dyDescent="0.25">
      <c r="O20" s="20" t="s">
        <v>8</v>
      </c>
      <c r="P20" s="21">
        <v>0</v>
      </c>
      <c r="Q20" s="20" t="s">
        <v>8</v>
      </c>
      <c r="R20" s="21">
        <v>0</v>
      </c>
      <c r="S20" s="20" t="s">
        <v>8</v>
      </c>
      <c r="T20" s="21">
        <v>0</v>
      </c>
      <c r="U20" s="25" t="s">
        <v>8</v>
      </c>
      <c r="V20" s="26"/>
      <c r="W20" s="25" t="s">
        <v>8</v>
      </c>
      <c r="X20" s="26"/>
    </row>
    <row r="21" spans="15:24" ht="15.75" thickBot="1" x14ac:dyDescent="0.3">
      <c r="O21" s="92"/>
      <c r="P21" s="93"/>
      <c r="Q21" s="92"/>
      <c r="R21" s="93"/>
      <c r="S21" s="92"/>
      <c r="T21" s="93"/>
      <c r="U21" s="92"/>
      <c r="V21" s="93"/>
      <c r="W21" s="92"/>
      <c r="X21" s="93"/>
    </row>
    <row r="22" spans="15:24" ht="15.75" thickBot="1" x14ac:dyDescent="0.3">
      <c r="O22" s="94" t="s">
        <v>10</v>
      </c>
      <c r="P22" s="95"/>
      <c r="Q22" s="94" t="s">
        <v>10</v>
      </c>
      <c r="R22" s="95"/>
      <c r="S22" s="94" t="s">
        <v>10</v>
      </c>
      <c r="T22" s="95"/>
      <c r="U22" s="94" t="s">
        <v>10</v>
      </c>
      <c r="V22" s="95"/>
      <c r="W22" s="94" t="s">
        <v>10</v>
      </c>
      <c r="X22" s="95"/>
    </row>
    <row r="23" spans="15:24" x14ac:dyDescent="0.25">
      <c r="O23" s="8" t="s">
        <v>9</v>
      </c>
      <c r="P23" s="10">
        <f>(P19-(P20/P17))/(P18-(P20/P17))</f>
        <v>0.11111111111111112</v>
      </c>
      <c r="Q23" s="8" t="s">
        <v>9</v>
      </c>
      <c r="R23" s="10">
        <f>(R19-(R20/R17))/(R18-(R20/R17))</f>
        <v>0.11111111111111112</v>
      </c>
      <c r="S23" s="8" t="s">
        <v>9</v>
      </c>
      <c r="T23" s="10">
        <f>(T19-(T20/T17))/(T18-(T20/T17))</f>
        <v>5.8823529411764712E-2</v>
      </c>
      <c r="U23" s="32" t="s">
        <v>9</v>
      </c>
      <c r="V23" s="10" t="e">
        <f>(V19-(V20/V17))/(V18-(V20/V17))</f>
        <v>#DIV/0!</v>
      </c>
      <c r="W23" s="32" t="s">
        <v>9</v>
      </c>
      <c r="X23" s="10" t="e">
        <f>(X19-(X20/X17))/(X18-(X20/X17))</f>
        <v>#DIV/0!</v>
      </c>
    </row>
    <row r="24" spans="15:24" x14ac:dyDescent="0.25">
      <c r="O24" s="20" t="s">
        <v>0</v>
      </c>
      <c r="P24" s="11">
        <f>P15/(P16*P17)</f>
        <v>1.1111111111111112</v>
      </c>
      <c r="Q24" s="20" t="s">
        <v>0</v>
      </c>
      <c r="R24" s="11">
        <f>R15/(R16*R17)</f>
        <v>1.0526315789473684</v>
      </c>
      <c r="S24" s="20" t="s">
        <v>0</v>
      </c>
      <c r="T24" s="11">
        <f>T15/(T16*T17)</f>
        <v>0.97222222222222221</v>
      </c>
      <c r="U24" s="25" t="s">
        <v>0</v>
      </c>
      <c r="V24" s="11" t="e">
        <f>V15/(V16*V17)</f>
        <v>#DIV/0!</v>
      </c>
      <c r="W24" s="25" t="s">
        <v>0</v>
      </c>
      <c r="X24" s="11" t="e">
        <f>X15/(X16*X17)</f>
        <v>#DIV/0!</v>
      </c>
    </row>
    <row r="25" spans="15:24" x14ac:dyDescent="0.25">
      <c r="O25" s="22" t="s">
        <v>33</v>
      </c>
      <c r="P25" s="37">
        <f>1/P24</f>
        <v>0.89999999999999991</v>
      </c>
      <c r="Q25" s="22" t="s">
        <v>33</v>
      </c>
      <c r="R25" s="37">
        <f>1/R24</f>
        <v>0.95000000000000007</v>
      </c>
      <c r="S25" s="22" t="s">
        <v>33</v>
      </c>
      <c r="T25" s="37">
        <f>1/T24</f>
        <v>1.0285714285714287</v>
      </c>
      <c r="U25" s="27" t="s">
        <v>33</v>
      </c>
      <c r="V25" s="37" t="e">
        <f>1/V24</f>
        <v>#DIV/0!</v>
      </c>
      <c r="W25" s="27" t="s">
        <v>33</v>
      </c>
      <c r="X25" s="37" t="e">
        <f>1/X24</f>
        <v>#DIV/0!</v>
      </c>
    </row>
    <row r="26" spans="15:24" ht="15.75" thickBot="1" x14ac:dyDescent="0.3">
      <c r="O26" s="7" t="s">
        <v>11</v>
      </c>
      <c r="P26" s="12">
        <f>(LOG((1-(P24))*(1/P23)+(P24)))/(LOG(1/P24))</f>
        <v>20.854345326782845</v>
      </c>
      <c r="Q26" s="7" t="s">
        <v>11</v>
      </c>
      <c r="R26" s="12">
        <f>(LOG((1-(R24))*(1/R23)+(R24)))/(LOG(1/R24))</f>
        <v>10.655266207676499</v>
      </c>
      <c r="S26" s="7" t="s">
        <v>11</v>
      </c>
      <c r="T26" s="12">
        <f>(LOG((1-(T24))*(1/T23)+(T24)))/(LOG(1/T24))</f>
        <v>13.053366445071664</v>
      </c>
      <c r="U26" s="30" t="s">
        <v>11</v>
      </c>
      <c r="V26" s="12" t="e">
        <f>(LOG((1-(V24))*(1/V23)+(V24)))/(LOG(1/V24))</f>
        <v>#DIV/0!</v>
      </c>
      <c r="W26" s="30" t="s">
        <v>11</v>
      </c>
      <c r="X26" s="12" t="e">
        <f>(LOG((1-(X24))*(1/X23)+(X24)))/(LOG(1/X24))</f>
        <v>#DIV/0!</v>
      </c>
    </row>
    <row r="27" spans="15:24" ht="15.75" thickBot="1" x14ac:dyDescent="0.3"/>
    <row r="28" spans="15:24" x14ac:dyDescent="0.25">
      <c r="O28" s="86" t="s">
        <v>20</v>
      </c>
      <c r="P28" s="87"/>
      <c r="Q28" s="87"/>
      <c r="R28" s="87"/>
      <c r="S28" s="87"/>
      <c r="T28" s="87"/>
      <c r="U28" s="87"/>
      <c r="V28" s="87"/>
      <c r="W28" s="87"/>
      <c r="X28" s="88"/>
    </row>
    <row r="29" spans="15:24" ht="15.75" thickBot="1" x14ac:dyDescent="0.3">
      <c r="O29" s="89" t="s">
        <v>21</v>
      </c>
      <c r="P29" s="90"/>
      <c r="Q29" s="90"/>
      <c r="R29" s="90"/>
      <c r="S29" s="90"/>
      <c r="T29" s="90"/>
      <c r="U29" s="90"/>
      <c r="V29" s="90"/>
      <c r="W29" s="90"/>
      <c r="X29" s="91"/>
    </row>
    <row r="30" spans="15:24" ht="15.75" thickBot="1" x14ac:dyDescent="0.3"/>
    <row r="31" spans="15:24" ht="15.75" thickBot="1" x14ac:dyDescent="0.3">
      <c r="O31" s="64" t="s">
        <v>42</v>
      </c>
      <c r="P31" s="65"/>
      <c r="Q31" s="66" t="s">
        <v>43</v>
      </c>
      <c r="R31" s="67"/>
      <c r="S31" s="68" t="s">
        <v>47</v>
      </c>
      <c r="T31" s="69"/>
      <c r="U31" s="70" t="s">
        <v>51</v>
      </c>
      <c r="V31" s="71"/>
      <c r="W31" s="72" t="s">
        <v>55</v>
      </c>
      <c r="X31" s="73"/>
    </row>
    <row r="32" spans="15:24" x14ac:dyDescent="0.25">
      <c r="O32" s="84" t="s">
        <v>16</v>
      </c>
      <c r="P32" s="85"/>
      <c r="Q32" s="84" t="s">
        <v>16</v>
      </c>
      <c r="R32" s="85"/>
      <c r="S32" s="84" t="s">
        <v>16</v>
      </c>
      <c r="T32" s="85"/>
      <c r="U32" s="84" t="s">
        <v>16</v>
      </c>
      <c r="V32" s="85"/>
      <c r="W32" s="84" t="s">
        <v>16</v>
      </c>
      <c r="X32" s="85"/>
    </row>
    <row r="33" spans="15:24" x14ac:dyDescent="0.25">
      <c r="O33" s="82" t="s">
        <v>12</v>
      </c>
      <c r="P33" s="83"/>
      <c r="Q33" s="82" t="s">
        <v>12</v>
      </c>
      <c r="R33" s="83"/>
      <c r="S33" s="82" t="s">
        <v>12</v>
      </c>
      <c r="T33" s="83"/>
      <c r="U33" s="82" t="s">
        <v>12</v>
      </c>
      <c r="V33" s="83"/>
      <c r="W33" s="82" t="s">
        <v>12</v>
      </c>
      <c r="X33" s="83"/>
    </row>
    <row r="34" spans="15:24" x14ac:dyDescent="0.25">
      <c r="O34" s="18" t="s">
        <v>2</v>
      </c>
      <c r="P34" s="19">
        <v>1.2</v>
      </c>
      <c r="Q34" s="18" t="s">
        <v>2</v>
      </c>
      <c r="R34" s="19">
        <v>1.2</v>
      </c>
      <c r="S34" s="18" t="s">
        <v>2</v>
      </c>
      <c r="T34" s="19">
        <v>1.2</v>
      </c>
      <c r="U34" s="18" t="s">
        <v>2</v>
      </c>
      <c r="V34" s="19"/>
      <c r="W34" s="18" t="s">
        <v>2</v>
      </c>
      <c r="X34" s="19"/>
    </row>
    <row r="35" spans="15:24" x14ac:dyDescent="0.25">
      <c r="O35" s="13" t="s">
        <v>11</v>
      </c>
      <c r="P35" s="21">
        <v>8</v>
      </c>
      <c r="Q35" s="13" t="s">
        <v>11</v>
      </c>
      <c r="R35" s="21">
        <v>4</v>
      </c>
      <c r="S35" s="13" t="s">
        <v>11</v>
      </c>
      <c r="T35" s="21">
        <v>12</v>
      </c>
      <c r="U35" s="13" t="s">
        <v>11</v>
      </c>
      <c r="V35" s="26"/>
      <c r="W35" s="13" t="s">
        <v>11</v>
      </c>
      <c r="X35" s="26"/>
    </row>
    <row r="36" spans="15:24" x14ac:dyDescent="0.25">
      <c r="O36" s="20" t="s">
        <v>6</v>
      </c>
      <c r="P36" s="21">
        <v>0.9</v>
      </c>
      <c r="Q36" s="20" t="s">
        <v>6</v>
      </c>
      <c r="R36" s="21">
        <v>0.95</v>
      </c>
      <c r="S36" s="20" t="s">
        <v>6</v>
      </c>
      <c r="T36" s="21">
        <v>0.85</v>
      </c>
      <c r="U36" s="25" t="s">
        <v>6</v>
      </c>
      <c r="V36" s="26"/>
      <c r="W36" s="25" t="s">
        <v>6</v>
      </c>
      <c r="X36" s="26"/>
    </row>
    <row r="37" spans="15:24" x14ac:dyDescent="0.25">
      <c r="O37" s="20" t="s">
        <v>32</v>
      </c>
      <c r="P37" s="21">
        <v>0.1</v>
      </c>
      <c r="Q37" s="20" t="s">
        <v>32</v>
      </c>
      <c r="R37" s="21">
        <v>0.1</v>
      </c>
      <c r="S37" s="20" t="s">
        <v>32</v>
      </c>
      <c r="T37" s="21">
        <v>0.05</v>
      </c>
      <c r="U37" s="25" t="s">
        <v>32</v>
      </c>
      <c r="V37" s="26"/>
      <c r="W37" s="25" t="s">
        <v>32</v>
      </c>
      <c r="X37" s="26"/>
    </row>
    <row r="38" spans="15:24" x14ac:dyDescent="0.25">
      <c r="O38" s="20" t="s">
        <v>8</v>
      </c>
      <c r="P38" s="21">
        <v>0</v>
      </c>
      <c r="Q38" s="20" t="s">
        <v>8</v>
      </c>
      <c r="R38" s="21">
        <v>0.05</v>
      </c>
      <c r="S38" s="20" t="s">
        <v>8</v>
      </c>
      <c r="T38" s="21">
        <v>0</v>
      </c>
      <c r="U38" s="25" t="s">
        <v>8</v>
      </c>
      <c r="V38" s="26"/>
      <c r="W38" s="25" t="s">
        <v>8</v>
      </c>
      <c r="X38" s="26"/>
    </row>
    <row r="39" spans="15:24" x14ac:dyDescent="0.25">
      <c r="O39" s="80"/>
      <c r="P39" s="81"/>
      <c r="Q39" s="80"/>
      <c r="R39" s="81"/>
      <c r="S39" s="80"/>
      <c r="T39" s="81"/>
      <c r="U39" s="80"/>
      <c r="V39" s="81"/>
      <c r="W39" s="80"/>
      <c r="X39" s="81"/>
    </row>
    <row r="40" spans="15:24" x14ac:dyDescent="0.25">
      <c r="O40" s="82" t="s">
        <v>17</v>
      </c>
      <c r="P40" s="83"/>
      <c r="Q40" s="82" t="s">
        <v>17</v>
      </c>
      <c r="R40" s="83"/>
      <c r="S40" s="82" t="s">
        <v>17</v>
      </c>
      <c r="T40" s="83"/>
      <c r="U40" s="82" t="s">
        <v>17</v>
      </c>
      <c r="V40" s="83"/>
      <c r="W40" s="82" t="s">
        <v>17</v>
      </c>
      <c r="X40" s="83"/>
    </row>
    <row r="41" spans="15:24" x14ac:dyDescent="0.25">
      <c r="O41" s="13" t="s">
        <v>0</v>
      </c>
      <c r="P41" s="21">
        <v>0.99999965785854084</v>
      </c>
      <c r="Q41" s="13" t="s">
        <v>0</v>
      </c>
      <c r="R41" s="21">
        <v>0.62833021012887003</v>
      </c>
      <c r="S41" s="13" t="s">
        <v>0</v>
      </c>
      <c r="T41" s="21">
        <v>0.9582955972032221</v>
      </c>
      <c r="U41" s="13" t="s">
        <v>0</v>
      </c>
      <c r="V41" s="26">
        <v>0.1</v>
      </c>
      <c r="W41" s="13" t="s">
        <v>0</v>
      </c>
      <c r="X41" s="26">
        <v>1.1749522742896801</v>
      </c>
    </row>
    <row r="42" spans="15:24" x14ac:dyDescent="0.25">
      <c r="O42" s="34" t="s">
        <v>33</v>
      </c>
      <c r="P42" s="23">
        <f>1/P41</f>
        <v>1.0000003421415762</v>
      </c>
      <c r="Q42" s="34" t="s">
        <v>33</v>
      </c>
      <c r="R42" s="23">
        <f>1/R41</f>
        <v>1.5915198471754219</v>
      </c>
      <c r="S42" s="34" t="s">
        <v>33</v>
      </c>
      <c r="T42" s="23">
        <f>1/T41</f>
        <v>1.0435193513551475</v>
      </c>
      <c r="U42" s="34" t="s">
        <v>33</v>
      </c>
      <c r="V42" s="28">
        <f>1/V41</f>
        <v>10</v>
      </c>
      <c r="W42" s="34" t="s">
        <v>33</v>
      </c>
      <c r="X42" s="28">
        <f>1/X41</f>
        <v>0.8510983993835427</v>
      </c>
    </row>
    <row r="43" spans="15:24" ht="15.75" thickBot="1" x14ac:dyDescent="0.3">
      <c r="O43" s="14" t="s">
        <v>9</v>
      </c>
      <c r="P43" s="15">
        <f>(P37-(P38/P34))/(P36-(P38/P34))</f>
        <v>0.11111111111111112</v>
      </c>
      <c r="Q43" s="14" t="s">
        <v>9</v>
      </c>
      <c r="R43" s="15">
        <f>(R37-(R38/R34))/(R36-(R38/R34))</f>
        <v>6.4220183486238536E-2</v>
      </c>
      <c r="S43" s="14" t="s">
        <v>9</v>
      </c>
      <c r="T43" s="15">
        <f>(T37-(T38/T34))/(T36-(T38/T34))</f>
        <v>5.8823529411764712E-2</v>
      </c>
      <c r="U43" s="14" t="s">
        <v>9</v>
      </c>
      <c r="V43" s="31" t="e">
        <f>(V37-(V38/V34))/(V36-(V38/V34))</f>
        <v>#DIV/0!</v>
      </c>
      <c r="W43" s="14" t="s">
        <v>9</v>
      </c>
      <c r="X43" s="31" t="e">
        <f>(X37-(X38/X34))/(X36-(X38/X34))</f>
        <v>#DIV/0!</v>
      </c>
    </row>
    <row r="45" spans="15:24" x14ac:dyDescent="0.25">
      <c r="O45" s="17"/>
      <c r="P45" s="16"/>
      <c r="Q45" s="17"/>
      <c r="R45" s="16"/>
      <c r="S45" s="17"/>
      <c r="T45" s="16"/>
      <c r="U45" s="17"/>
      <c r="V45" s="16"/>
      <c r="W45" s="17"/>
      <c r="X45" s="16"/>
    </row>
    <row r="46" spans="15:24" x14ac:dyDescent="0.25">
      <c r="O46" s="29" t="s">
        <v>19</v>
      </c>
      <c r="P46" s="29">
        <f>1/(((10^(P35*LOG(P42)))-(1/P42))/(1-(1/P42)))</f>
        <v>0.11111095906459738</v>
      </c>
      <c r="Q46" s="29" t="s">
        <v>19</v>
      </c>
      <c r="R46" s="29">
        <f>1/(((10^(R35*LOG(R42)))-(1/R42))/(1-(1/R42)))</f>
        <v>6.4220160553649375E-2</v>
      </c>
      <c r="S46" s="29" t="s">
        <v>19</v>
      </c>
      <c r="T46" s="29">
        <f>1/(((10^(T35*LOG(T42)))-(1/T42))/(1-(1/T42)))</f>
        <v>5.8823518442806616E-2</v>
      </c>
      <c r="U46" s="29" t="s">
        <v>19</v>
      </c>
      <c r="V46" s="29">
        <f>1/(((10^(V35*LOG(V42)))-(1/V42))/(1-(1/V42)))</f>
        <v>1</v>
      </c>
      <c r="W46" s="29" t="s">
        <v>19</v>
      </c>
      <c r="X46" s="29">
        <f>1/(((10^(X35*LOG(X42)))-(1/X42))/(1-(1/X42)))</f>
        <v>1</v>
      </c>
    </row>
    <row r="47" spans="15:24" x14ac:dyDescent="0.25">
      <c r="O47" s="29" t="s">
        <v>18</v>
      </c>
      <c r="P47" s="29">
        <f>+ABS(P43-P46)</f>
        <v>1.5204651374056688E-7</v>
      </c>
      <c r="Q47" s="29" t="s">
        <v>18</v>
      </c>
      <c r="R47" s="29">
        <f>+ABS(R43-R46)</f>
        <v>2.2932589160973293E-8</v>
      </c>
      <c r="S47" s="29" t="s">
        <v>18</v>
      </c>
      <c r="T47" s="29">
        <f>+ABS(T43-T46)</f>
        <v>1.0968958095991521E-8</v>
      </c>
      <c r="U47" s="29" t="s">
        <v>18</v>
      </c>
      <c r="V47" s="29" t="e">
        <f>+ABS(V43-V46)</f>
        <v>#DIV/0!</v>
      </c>
      <c r="W47" s="29" t="s">
        <v>18</v>
      </c>
      <c r="X47" s="29" t="e">
        <f>+ABS(X43-X46)</f>
        <v>#DIV/0!</v>
      </c>
    </row>
    <row r="48" spans="15:24" ht="15.75" thickBot="1" x14ac:dyDescent="0.3">
      <c r="O48" s="17"/>
      <c r="P48" s="16"/>
    </row>
    <row r="49" spans="15:24" ht="15.75" thickBot="1" x14ac:dyDescent="0.3">
      <c r="O49" s="61" t="s">
        <v>14</v>
      </c>
      <c r="P49" s="62"/>
      <c r="Q49" s="62"/>
      <c r="R49" s="62"/>
      <c r="S49" s="62"/>
      <c r="T49" s="62"/>
      <c r="U49" s="62"/>
      <c r="V49" s="62"/>
      <c r="W49" s="62"/>
      <c r="X49" s="63"/>
    </row>
    <row r="50" spans="15:24" ht="15.75" thickBot="1" x14ac:dyDescent="0.3"/>
    <row r="51" spans="15:24" ht="15.75" thickBot="1" x14ac:dyDescent="0.3">
      <c r="O51" s="64" t="s">
        <v>41</v>
      </c>
      <c r="P51" s="65"/>
      <c r="Q51" s="66" t="s">
        <v>40</v>
      </c>
      <c r="R51" s="67"/>
      <c r="S51" s="68" t="s">
        <v>48</v>
      </c>
      <c r="T51" s="69"/>
      <c r="U51" s="70" t="s">
        <v>52</v>
      </c>
      <c r="V51" s="71"/>
      <c r="W51" s="72" t="s">
        <v>56</v>
      </c>
      <c r="X51" s="73"/>
    </row>
    <row r="52" spans="15:24" ht="15.75" thickBot="1" x14ac:dyDescent="0.3">
      <c r="O52" s="78" t="s">
        <v>62</v>
      </c>
      <c r="P52" s="79"/>
      <c r="Q52" s="78" t="s">
        <v>62</v>
      </c>
      <c r="R52" s="79"/>
      <c r="S52" s="78" t="s">
        <v>62</v>
      </c>
      <c r="T52" s="79"/>
      <c r="U52" s="78" t="s">
        <v>62</v>
      </c>
      <c r="V52" s="79"/>
      <c r="W52" s="78" t="s">
        <v>62</v>
      </c>
      <c r="X52" s="79"/>
    </row>
    <row r="53" spans="15:24" ht="15.75" thickBot="1" x14ac:dyDescent="0.3">
      <c r="O53" s="54" t="s">
        <v>12</v>
      </c>
      <c r="P53" s="55"/>
      <c r="Q53" s="54" t="s">
        <v>12</v>
      </c>
      <c r="R53" s="55"/>
      <c r="S53" s="54" t="s">
        <v>12</v>
      </c>
      <c r="T53" s="55"/>
      <c r="U53" s="54" t="s">
        <v>12</v>
      </c>
      <c r="V53" s="55"/>
      <c r="W53" s="54" t="s">
        <v>12</v>
      </c>
      <c r="X53" s="55"/>
    </row>
    <row r="54" spans="15:24" x14ac:dyDescent="0.25">
      <c r="O54" s="8" t="s">
        <v>11</v>
      </c>
      <c r="P54" s="9">
        <v>20</v>
      </c>
      <c r="Q54" s="8" t="s">
        <v>11</v>
      </c>
      <c r="R54" s="9">
        <v>8</v>
      </c>
      <c r="S54" s="8" t="s">
        <v>11</v>
      </c>
      <c r="T54" s="9">
        <v>5</v>
      </c>
      <c r="U54" s="32" t="s">
        <v>11</v>
      </c>
      <c r="V54" s="33"/>
      <c r="W54" s="32" t="s">
        <v>11</v>
      </c>
      <c r="X54" s="33"/>
    </row>
    <row r="55" spans="15:24" x14ac:dyDescent="0.25">
      <c r="O55" s="20" t="s">
        <v>2</v>
      </c>
      <c r="P55" s="21">
        <v>1.5</v>
      </c>
      <c r="Q55" s="20" t="s">
        <v>2</v>
      </c>
      <c r="R55" s="21">
        <v>1.5</v>
      </c>
      <c r="S55" s="20" t="s">
        <v>2</v>
      </c>
      <c r="T55" s="21">
        <v>1.2</v>
      </c>
      <c r="U55" s="25" t="s">
        <v>2</v>
      </c>
      <c r="V55" s="26"/>
      <c r="W55" s="25" t="s">
        <v>2</v>
      </c>
      <c r="X55" s="26"/>
    </row>
    <row r="56" spans="15:24" x14ac:dyDescent="0.25">
      <c r="O56" s="20" t="s">
        <v>4</v>
      </c>
      <c r="P56" s="21">
        <v>20</v>
      </c>
      <c r="Q56" s="20" t="s">
        <v>4</v>
      </c>
      <c r="R56" s="21">
        <v>20</v>
      </c>
      <c r="S56" s="20" t="s">
        <v>4</v>
      </c>
      <c r="T56" s="21">
        <v>20</v>
      </c>
      <c r="U56" s="25" t="s">
        <v>4</v>
      </c>
      <c r="V56" s="26"/>
      <c r="W56" s="25" t="s">
        <v>4</v>
      </c>
      <c r="X56" s="26"/>
    </row>
    <row r="57" spans="15:24" x14ac:dyDescent="0.25">
      <c r="O57" s="20" t="s">
        <v>5</v>
      </c>
      <c r="P57" s="21">
        <v>18</v>
      </c>
      <c r="Q57" s="20" t="s">
        <v>5</v>
      </c>
      <c r="R57" s="21">
        <v>18</v>
      </c>
      <c r="S57" s="20" t="s">
        <v>5</v>
      </c>
      <c r="T57" s="21">
        <v>18</v>
      </c>
      <c r="U57" s="25" t="s">
        <v>5</v>
      </c>
      <c r="V57" s="26"/>
      <c r="W57" s="25" t="s">
        <v>5</v>
      </c>
      <c r="X57" s="26"/>
    </row>
    <row r="58" spans="15:24" ht="15.75" thickBot="1" x14ac:dyDescent="0.3">
      <c r="O58" s="74"/>
      <c r="P58" s="75"/>
      <c r="Q58" s="74"/>
      <c r="R58" s="75"/>
      <c r="S58" s="74"/>
      <c r="T58" s="75"/>
      <c r="U58" s="74"/>
      <c r="V58" s="75"/>
      <c r="W58" s="74"/>
      <c r="X58" s="75"/>
    </row>
    <row r="59" spans="15:24" ht="15.75" thickBot="1" x14ac:dyDescent="0.3">
      <c r="O59" s="76" t="s">
        <v>10</v>
      </c>
      <c r="P59" s="77"/>
      <c r="Q59" s="76" t="s">
        <v>10</v>
      </c>
      <c r="R59" s="77"/>
      <c r="S59" s="76" t="s">
        <v>10</v>
      </c>
      <c r="T59" s="77"/>
      <c r="U59" s="76" t="s">
        <v>10</v>
      </c>
      <c r="V59" s="77"/>
      <c r="W59" s="76" t="s">
        <v>10</v>
      </c>
      <c r="X59" s="77"/>
    </row>
    <row r="60" spans="15:24" x14ac:dyDescent="0.25">
      <c r="O60" s="35" t="s">
        <v>9</v>
      </c>
      <c r="P60" s="36">
        <f>1/(((10^(P54*LOG(P62)))-(1/P62))/(1-(1/P62)))</f>
        <v>6.4247374270338031E-4</v>
      </c>
      <c r="Q60" s="35" t="s">
        <v>9</v>
      </c>
      <c r="R60" s="36">
        <f>1/(((10^(R54*LOG(R62)))-(1/R62))/(1-(1/R62)))</f>
        <v>2.5191191992264852E-2</v>
      </c>
      <c r="S60" s="35" t="s">
        <v>9</v>
      </c>
      <c r="T60" s="36">
        <f>1/(((10^(T54*LOG(T62)))-(1/T62))/(1-(1/T62)))</f>
        <v>0.1363153862290099</v>
      </c>
      <c r="U60" s="35" t="s">
        <v>9</v>
      </c>
      <c r="V60" s="36" t="e">
        <f>1/(((10^(V54*LOG(V62)))-(1/V62))/(1-(1/V62)))</f>
        <v>#DIV/0!</v>
      </c>
      <c r="W60" s="35" t="s">
        <v>9</v>
      </c>
      <c r="X60" s="36" t="e">
        <f>1/(((10^(X54*LOG(X62)))-(1/X62))/(1-(1/X62)))</f>
        <v>#DIV/0!</v>
      </c>
    </row>
    <row r="61" spans="15:24" x14ac:dyDescent="0.25">
      <c r="O61" s="20" t="s">
        <v>0</v>
      </c>
      <c r="P61" s="21">
        <f>P56/(P57*P55)</f>
        <v>0.7407407407407407</v>
      </c>
      <c r="Q61" s="20" t="s">
        <v>0</v>
      </c>
      <c r="R61" s="21">
        <f>R56/(R57*R55)</f>
        <v>0.7407407407407407</v>
      </c>
      <c r="S61" s="20" t="s">
        <v>0</v>
      </c>
      <c r="T61" s="21">
        <f>T56/(T57*T55)</f>
        <v>0.92592592592592604</v>
      </c>
      <c r="U61" s="25" t="s">
        <v>0</v>
      </c>
      <c r="V61" s="26" t="e">
        <f>V56/(V57*V55)</f>
        <v>#DIV/0!</v>
      </c>
      <c r="W61" s="25" t="s">
        <v>0</v>
      </c>
      <c r="X61" s="26" t="e">
        <f>X56/(X57*X55)</f>
        <v>#DIV/0!</v>
      </c>
    </row>
    <row r="62" spans="15:24" ht="15.75" thickBot="1" x14ac:dyDescent="0.3">
      <c r="O62" s="7" t="s">
        <v>33</v>
      </c>
      <c r="P62" s="15">
        <f>1/P61</f>
        <v>1.35</v>
      </c>
      <c r="Q62" s="7" t="s">
        <v>33</v>
      </c>
      <c r="R62" s="15">
        <f>1/R61</f>
        <v>1.35</v>
      </c>
      <c r="S62" s="7" t="s">
        <v>33</v>
      </c>
      <c r="T62" s="15">
        <f>1/T61</f>
        <v>1.0799999999999998</v>
      </c>
      <c r="U62" s="30" t="s">
        <v>33</v>
      </c>
      <c r="V62" s="31" t="e">
        <f>1/V61</f>
        <v>#DIV/0!</v>
      </c>
      <c r="W62" s="30" t="s">
        <v>33</v>
      </c>
      <c r="X62" s="31" t="e">
        <f>1/X61</f>
        <v>#DIV/0!</v>
      </c>
    </row>
    <row r="63" spans="15:24" ht="15.75" thickBot="1" x14ac:dyDescent="0.3"/>
    <row r="64" spans="15:24" ht="15.75" thickBot="1" x14ac:dyDescent="0.3">
      <c r="O64" s="61" t="s">
        <v>15</v>
      </c>
      <c r="P64" s="62"/>
      <c r="Q64" s="62"/>
      <c r="R64" s="62"/>
      <c r="S64" s="62"/>
      <c r="T64" s="62"/>
      <c r="U64" s="62"/>
      <c r="V64" s="62"/>
      <c r="W64" s="62"/>
      <c r="X64" s="63"/>
    </row>
    <row r="65" spans="15:24" ht="15.75" thickBot="1" x14ac:dyDescent="0.3"/>
    <row r="66" spans="15:24" ht="15.75" thickBot="1" x14ac:dyDescent="0.3">
      <c r="O66" s="64" t="s">
        <v>39</v>
      </c>
      <c r="P66" s="65"/>
      <c r="Q66" s="66" t="s">
        <v>38</v>
      </c>
      <c r="R66" s="67"/>
      <c r="S66" s="68" t="s">
        <v>49</v>
      </c>
      <c r="T66" s="69"/>
      <c r="U66" s="70" t="s">
        <v>53</v>
      </c>
      <c r="V66" s="71"/>
      <c r="W66" s="72" t="s">
        <v>57</v>
      </c>
      <c r="X66" s="73"/>
    </row>
    <row r="67" spans="15:24" x14ac:dyDescent="0.25">
      <c r="O67" s="56" t="s">
        <v>12</v>
      </c>
      <c r="P67" s="57"/>
      <c r="Q67" s="56" t="s">
        <v>12</v>
      </c>
      <c r="R67" s="57"/>
      <c r="S67" s="56" t="s">
        <v>12</v>
      </c>
      <c r="T67" s="57"/>
      <c r="U67" s="58" t="s">
        <v>12</v>
      </c>
      <c r="V67" s="59"/>
      <c r="W67" s="58" t="s">
        <v>12</v>
      </c>
      <c r="X67" s="59"/>
    </row>
    <row r="68" spans="15:24" x14ac:dyDescent="0.25">
      <c r="O68" s="13" t="s">
        <v>11</v>
      </c>
      <c r="P68" s="26">
        <v>8</v>
      </c>
      <c r="Q68" s="13" t="s">
        <v>11</v>
      </c>
      <c r="R68" s="26">
        <v>7</v>
      </c>
      <c r="S68" s="13" t="s">
        <v>11</v>
      </c>
      <c r="T68" s="26">
        <v>3</v>
      </c>
      <c r="U68" s="13" t="s">
        <v>11</v>
      </c>
      <c r="V68" s="26"/>
      <c r="W68" s="13" t="s">
        <v>11</v>
      </c>
      <c r="X68" s="26"/>
    </row>
    <row r="69" spans="15:24" ht="15.75" thickBot="1" x14ac:dyDescent="0.3">
      <c r="O69" s="14" t="s">
        <v>9</v>
      </c>
      <c r="P69" s="31">
        <v>1E-3</v>
      </c>
      <c r="Q69" s="14" t="s">
        <v>9</v>
      </c>
      <c r="R69" s="31">
        <v>0.5</v>
      </c>
      <c r="S69" s="14" t="s">
        <v>9</v>
      </c>
      <c r="T69" s="31">
        <v>0.5</v>
      </c>
      <c r="U69" s="14" t="s">
        <v>9</v>
      </c>
      <c r="V69" s="31"/>
      <c r="W69" s="14" t="s">
        <v>9</v>
      </c>
      <c r="X69" s="31"/>
    </row>
    <row r="82" spans="3:27" ht="15.75" thickBot="1" x14ac:dyDescent="0.3"/>
    <row r="83" spans="3:27" ht="15.75" thickBot="1" x14ac:dyDescent="0.3">
      <c r="C83" s="54" t="s">
        <v>29</v>
      </c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55"/>
    </row>
    <row r="85" spans="3:27" ht="15.75" thickBot="1" x14ac:dyDescent="0.3"/>
    <row r="86" spans="3:27" ht="15.75" thickBot="1" x14ac:dyDescent="0.3">
      <c r="C86" s="4" t="s">
        <v>33</v>
      </c>
      <c r="D86" s="3">
        <v>0.3</v>
      </c>
      <c r="E86" s="1">
        <v>0.5</v>
      </c>
      <c r="F86" s="1">
        <v>0.6</v>
      </c>
      <c r="G86" s="1">
        <v>0.7</v>
      </c>
      <c r="H86" s="1">
        <v>0.8</v>
      </c>
      <c r="I86" s="1">
        <v>0.9</v>
      </c>
      <c r="J86" s="1"/>
      <c r="K86" s="1">
        <v>1.1000000000000001</v>
      </c>
      <c r="L86" s="1">
        <v>1.2</v>
      </c>
      <c r="M86" s="1">
        <v>1.3</v>
      </c>
      <c r="N86" s="1"/>
      <c r="O86" s="1">
        <v>1.4</v>
      </c>
      <c r="P86" s="1">
        <v>1.5</v>
      </c>
      <c r="Q86" s="1">
        <v>1.6</v>
      </c>
      <c r="R86" s="1">
        <v>1.7</v>
      </c>
      <c r="S86" s="1">
        <v>1.8</v>
      </c>
      <c r="T86" s="1">
        <v>1.9</v>
      </c>
      <c r="U86" s="1">
        <v>2</v>
      </c>
      <c r="V86" s="1">
        <v>2.5</v>
      </c>
      <c r="W86" s="1">
        <v>3</v>
      </c>
      <c r="X86" s="1">
        <v>4</v>
      </c>
      <c r="Y86" s="2">
        <v>5</v>
      </c>
      <c r="Z86" s="2">
        <v>10</v>
      </c>
      <c r="AA86" s="2">
        <v>1.0000000099999999</v>
      </c>
    </row>
    <row r="87" spans="3:27" ht="15.75" thickBot="1" x14ac:dyDescent="0.3">
      <c r="C87" s="38" t="s">
        <v>1</v>
      </c>
      <c r="D87" s="24"/>
      <c r="E87" s="24"/>
    </row>
    <row r="88" spans="3:27" x14ac:dyDescent="0.25">
      <c r="C88" s="39">
        <v>1</v>
      </c>
      <c r="D88">
        <f>1/(((10^($C88*LOG(D$86)))-(1/D$86))/(1-(1/D$86)))</f>
        <v>0.76923076923076916</v>
      </c>
      <c r="E88">
        <f t="shared" ref="E88:AA99" si="0">1/(((10^($C88*LOG(E$86)))-(1/E$86))/(1-(1/E$86)))</f>
        <v>0.66666666666666663</v>
      </c>
      <c r="F88">
        <f t="shared" si="0"/>
        <v>0.625</v>
      </c>
      <c r="G88">
        <f t="shared" si="0"/>
        <v>0.58823529411764708</v>
      </c>
      <c r="H88">
        <f>1/(((10^($C88*LOG(H$86)))-(1/H$86))/(1-(1/H$86)))</f>
        <v>0.55555555555555558</v>
      </c>
      <c r="I88">
        <f t="shared" si="0"/>
        <v>0.52631578947368407</v>
      </c>
      <c r="K88">
        <f t="shared" si="0"/>
        <v>0.47619047619047605</v>
      </c>
      <c r="L88">
        <f t="shared" si="0"/>
        <v>0.45454545454545453</v>
      </c>
      <c r="M88">
        <f t="shared" si="0"/>
        <v>0.43478260869565222</v>
      </c>
      <c r="O88">
        <f t="shared" si="0"/>
        <v>0.41666666666666663</v>
      </c>
      <c r="P88">
        <f t="shared" si="0"/>
        <v>0.4</v>
      </c>
      <c r="Q88">
        <f t="shared" si="0"/>
        <v>0.38461538461538458</v>
      </c>
      <c r="R88">
        <f t="shared" si="0"/>
        <v>0.37037037037037035</v>
      </c>
      <c r="S88">
        <f t="shared" si="0"/>
        <v>0.3571428571428571</v>
      </c>
      <c r="T88">
        <f t="shared" si="0"/>
        <v>0.34482758620689657</v>
      </c>
      <c r="U88">
        <f t="shared" si="0"/>
        <v>0.33333333333333331</v>
      </c>
      <c r="V88">
        <f t="shared" si="0"/>
        <v>0.2857142857142857</v>
      </c>
      <c r="W88">
        <f t="shared" si="0"/>
        <v>0.25</v>
      </c>
      <c r="X88">
        <f t="shared" si="0"/>
        <v>0.19999999999999996</v>
      </c>
      <c r="Y88">
        <f t="shared" si="0"/>
        <v>0.16666666666666663</v>
      </c>
      <c r="Z88">
        <f t="shared" si="0"/>
        <v>9.0909090909090912E-2</v>
      </c>
      <c r="AA88">
        <f t="shared" si="0"/>
        <v>0.49999999722444244</v>
      </c>
    </row>
    <row r="89" spans="3:27" x14ac:dyDescent="0.25">
      <c r="C89" s="5">
        <v>2</v>
      </c>
      <c r="D89">
        <f t="shared" ref="D89:T112" si="1">1/(((10^($C89*LOG(D$86)))-(1/D$86))/(1-(1/D$86)))</f>
        <v>0.71942446043165464</v>
      </c>
      <c r="E89">
        <f t="shared" si="0"/>
        <v>0.5714285714285714</v>
      </c>
      <c r="F89">
        <f t="shared" si="0"/>
        <v>0.51020408163265296</v>
      </c>
      <c r="G89">
        <f t="shared" si="0"/>
        <v>0.45662100456620996</v>
      </c>
      <c r="H89">
        <f t="shared" si="0"/>
        <v>0.4098360655737705</v>
      </c>
      <c r="I89">
        <f t="shared" si="0"/>
        <v>0.36900369003690053</v>
      </c>
      <c r="K89">
        <f t="shared" si="0"/>
        <v>0.30211480362537751</v>
      </c>
      <c r="L89">
        <f t="shared" si="0"/>
        <v>0.27472527472527469</v>
      </c>
      <c r="M89">
        <f t="shared" si="0"/>
        <v>0.25062656641604014</v>
      </c>
      <c r="O89">
        <f t="shared" si="0"/>
        <v>0.22935779816513754</v>
      </c>
      <c r="P89">
        <f t="shared" si="0"/>
        <v>0.21052631578947367</v>
      </c>
      <c r="Q89">
        <f t="shared" si="0"/>
        <v>0.19379844961240306</v>
      </c>
      <c r="R89">
        <f t="shared" si="0"/>
        <v>0.1788908765652952</v>
      </c>
      <c r="S89">
        <f t="shared" si="0"/>
        <v>0.16556291390728475</v>
      </c>
      <c r="T89">
        <f t="shared" si="0"/>
        <v>0.15360983102918591</v>
      </c>
      <c r="U89">
        <f t="shared" si="0"/>
        <v>0.14285714285714282</v>
      </c>
      <c r="V89">
        <f t="shared" si="0"/>
        <v>0.10256410256410255</v>
      </c>
      <c r="W89">
        <f t="shared" si="0"/>
        <v>7.6923076923076927E-2</v>
      </c>
      <c r="X89">
        <f t="shared" si="0"/>
        <v>4.7619047619047596E-2</v>
      </c>
      <c r="Y89">
        <f t="shared" si="0"/>
        <v>3.2258064516129011E-2</v>
      </c>
      <c r="Z89">
        <f t="shared" si="0"/>
        <v>9.0090090090090089E-3</v>
      </c>
      <c r="AA89">
        <f t="shared" si="0"/>
        <v>0.33333333086617101</v>
      </c>
    </row>
    <row r="90" spans="3:27" x14ac:dyDescent="0.25">
      <c r="C90" s="5">
        <v>3</v>
      </c>
      <c r="D90">
        <f t="shared" si="1"/>
        <v>0.70571630204657732</v>
      </c>
      <c r="E90">
        <f t="shared" si="0"/>
        <v>0.53333333333333333</v>
      </c>
      <c r="F90">
        <f t="shared" si="0"/>
        <v>0.45955882352941185</v>
      </c>
      <c r="G90">
        <f t="shared" si="0"/>
        <v>0.39478878799842088</v>
      </c>
      <c r="H90">
        <f>1/(((10^($C90*LOG(H$86)))-(1/H$86))/(1-(1/H$86)))</f>
        <v>0.33875338753387535</v>
      </c>
      <c r="I90">
        <f t="shared" si="0"/>
        <v>0.29078220412910744</v>
      </c>
      <c r="K90">
        <f t="shared" si="0"/>
        <v>0.21547080370609767</v>
      </c>
      <c r="L90">
        <f t="shared" si="0"/>
        <v>0.18628912071535017</v>
      </c>
      <c r="M90">
        <f t="shared" si="0"/>
        <v>0.16162922256343945</v>
      </c>
      <c r="O90">
        <f t="shared" si="0"/>
        <v>0.14076576576576574</v>
      </c>
      <c r="P90">
        <f t="shared" si="0"/>
        <v>0.12307692307692308</v>
      </c>
      <c r="Q90">
        <f t="shared" si="0"/>
        <v>0.10803802938634396</v>
      </c>
      <c r="R90">
        <f t="shared" si="0"/>
        <v>9.521089212605921E-2</v>
      </c>
      <c r="S90">
        <f t="shared" si="0"/>
        <v>8.4231805929919093E-2</v>
      </c>
      <c r="T90">
        <f t="shared" si="0"/>
        <v>7.4799910240107709E-2</v>
      </c>
      <c r="U90">
        <f t="shared" si="0"/>
        <v>6.6666666666666652E-2</v>
      </c>
      <c r="V90">
        <f t="shared" si="0"/>
        <v>3.9408866995073871E-2</v>
      </c>
      <c r="W90">
        <f t="shared" si="0"/>
        <v>2.4999999999999988E-2</v>
      </c>
      <c r="X90">
        <f t="shared" si="0"/>
        <v>1.1764705882352936E-2</v>
      </c>
      <c r="Y90">
        <f t="shared" si="0"/>
        <v>6.4102564102564031E-3</v>
      </c>
      <c r="Z90">
        <f t="shared" si="0"/>
        <v>9.0009000900090005E-4</v>
      </c>
      <c r="AA90">
        <f t="shared" si="0"/>
        <v>0.24999999653055305</v>
      </c>
    </row>
    <row r="91" spans="3:27" x14ac:dyDescent="0.25">
      <c r="C91" s="5">
        <v>4</v>
      </c>
      <c r="D91">
        <f t="shared" si="1"/>
        <v>0.70170514349870183</v>
      </c>
      <c r="E91">
        <f t="shared" si="0"/>
        <v>0.5161290322580645</v>
      </c>
      <c r="F91">
        <f t="shared" si="0"/>
        <v>0.43372657876474668</v>
      </c>
      <c r="G91">
        <f t="shared" si="0"/>
        <v>0.36060726263026938</v>
      </c>
      <c r="H91">
        <f t="shared" si="0"/>
        <v>0.2974773917182294</v>
      </c>
      <c r="I91">
        <f t="shared" si="0"/>
        <v>0.24419428096993975</v>
      </c>
      <c r="K91">
        <f t="shared" si="0"/>
        <v>0.16379748079474524</v>
      </c>
      <c r="L91">
        <f t="shared" si="0"/>
        <v>0.13437970328961513</v>
      </c>
      <c r="M91">
        <f t="shared" si="0"/>
        <v>0.11058154836284019</v>
      </c>
      <c r="O91">
        <f t="shared" si="0"/>
        <v>9.1360912147346873E-2</v>
      </c>
      <c r="P91">
        <f t="shared" si="0"/>
        <v>7.582938388625593E-2</v>
      </c>
      <c r="Q91">
        <f t="shared" si="0"/>
        <v>6.3252707215868814E-2</v>
      </c>
      <c r="R91">
        <f t="shared" si="0"/>
        <v>5.3036048602234938E-2</v>
      </c>
      <c r="S91">
        <f t="shared" si="0"/>
        <v>4.4703526214147762E-2</v>
      </c>
      <c r="T91">
        <f t="shared" si="0"/>
        <v>3.7877209661718654E-2</v>
      </c>
      <c r="U91">
        <f t="shared" si="0"/>
        <v>3.2258064516129017E-2</v>
      </c>
      <c r="V91">
        <f t="shared" si="0"/>
        <v>1.5518913676042674E-2</v>
      </c>
      <c r="W91">
        <f t="shared" si="0"/>
        <v>8.2644628099173521E-3</v>
      </c>
      <c r="X91">
        <f t="shared" si="0"/>
        <v>2.9325513196480917E-3</v>
      </c>
      <c r="Y91">
        <f t="shared" si="0"/>
        <v>1.2804097311139547E-3</v>
      </c>
      <c r="Z91">
        <f t="shared" si="0"/>
        <v>9.0000900009000085E-5</v>
      </c>
      <c r="AA91">
        <f t="shared" si="0"/>
        <v>0.19999999555910794</v>
      </c>
    </row>
    <row r="92" spans="3:27" x14ac:dyDescent="0.25">
      <c r="C92" s="5">
        <v>5</v>
      </c>
      <c r="D92">
        <f t="shared" si="1"/>
        <v>0.70051067228009223</v>
      </c>
      <c r="E92">
        <f t="shared" si="0"/>
        <v>0.50793650793650791</v>
      </c>
      <c r="F92">
        <f t="shared" si="0"/>
        <v>0.41957572502685281</v>
      </c>
      <c r="G92">
        <f t="shared" si="0"/>
        <v>0.34000074800164559</v>
      </c>
      <c r="H92">
        <f t="shared" si="0"/>
        <v>0.27105559892445136</v>
      </c>
      <c r="I92">
        <f t="shared" si="0"/>
        <v>0.2134202949895318</v>
      </c>
      <c r="K92">
        <f t="shared" si="0"/>
        <v>0.12960738036266728</v>
      </c>
      <c r="L92">
        <f t="shared" si="0"/>
        <v>0.10070574586703618</v>
      </c>
      <c r="M92">
        <f t="shared" si="0"/>
        <v>7.8394296658129525E-2</v>
      </c>
      <c r="O92">
        <f t="shared" si="0"/>
        <v>6.1260095663765397E-2</v>
      </c>
      <c r="P92">
        <f t="shared" si="0"/>
        <v>4.8120300751879688E-2</v>
      </c>
      <c r="Q92">
        <f t="shared" si="0"/>
        <v>3.8029523079356961E-2</v>
      </c>
      <c r="R92">
        <f t="shared" si="0"/>
        <v>3.0253826579620346E-2</v>
      </c>
      <c r="S92">
        <f t="shared" si="0"/>
        <v>2.4233447585960879E-2</v>
      </c>
      <c r="T92">
        <f t="shared" si="0"/>
        <v>1.9545722233004954E-2</v>
      </c>
      <c r="U92">
        <f t="shared" si="0"/>
        <v>1.5873015873015865E-2</v>
      </c>
      <c r="V92">
        <f t="shared" si="0"/>
        <v>6.169269327164063E-3</v>
      </c>
      <c r="W92">
        <f t="shared" si="0"/>
        <v>2.7472527472527457E-3</v>
      </c>
      <c r="X92">
        <f t="shared" si="0"/>
        <v>7.3260073260073195E-4</v>
      </c>
      <c r="Y92">
        <f t="shared" si="0"/>
        <v>2.5601638504864268E-4</v>
      </c>
      <c r="Z92">
        <f t="shared" si="0"/>
        <v>9.0000090000090004E-6</v>
      </c>
      <c r="AA92">
        <f t="shared" si="0"/>
        <v>0.16666666204073746</v>
      </c>
    </row>
    <row r="93" spans="3:27" x14ac:dyDescent="0.25">
      <c r="C93" s="5">
        <v>6</v>
      </c>
      <c r="D93">
        <f t="shared" si="1"/>
        <v>0.70015312348810688</v>
      </c>
      <c r="E93">
        <f t="shared" si="0"/>
        <v>0.50393700787401574</v>
      </c>
      <c r="F93">
        <f t="shared" si="0"/>
        <v>0.41151992414864763</v>
      </c>
      <c r="G93">
        <f t="shared" si="0"/>
        <v>0.32692356102142689</v>
      </c>
      <c r="H93">
        <f t="shared" si="0"/>
        <v>0.25307332242756031</v>
      </c>
      <c r="I93">
        <f t="shared" si="0"/>
        <v>0.19167990376135399</v>
      </c>
      <c r="K93">
        <f t="shared" si="0"/>
        <v>0.10540549970059558</v>
      </c>
      <c r="L93">
        <f t="shared" si="0"/>
        <v>7.7423926346928559E-2</v>
      </c>
      <c r="M93">
        <f t="shared" si="0"/>
        <v>5.6873636845562861E-2</v>
      </c>
      <c r="O93">
        <f t="shared" si="0"/>
        <v>4.192278694638444E-2</v>
      </c>
      <c r="P93">
        <f t="shared" si="0"/>
        <v>3.1083050024283632E-2</v>
      </c>
      <c r="Q93">
        <f t="shared" si="0"/>
        <v>2.3216628603777947E-2</v>
      </c>
      <c r="R93">
        <f t="shared" si="0"/>
        <v>1.7485195590884121E-2</v>
      </c>
      <c r="S93">
        <f t="shared" si="0"/>
        <v>1.3284181154571747E-2</v>
      </c>
      <c r="T93">
        <f t="shared" si="0"/>
        <v>1.0182472866688183E-2</v>
      </c>
      <c r="U93">
        <f t="shared" si="0"/>
        <v>7.8740157480314925E-3</v>
      </c>
      <c r="V93">
        <f t="shared" si="0"/>
        <v>2.461633139736141E-3</v>
      </c>
      <c r="W93">
        <f t="shared" si="0"/>
        <v>9.1491308325708986E-4</v>
      </c>
      <c r="X93">
        <f t="shared" si="0"/>
        <v>1.8311664530305783E-4</v>
      </c>
      <c r="Y93">
        <f t="shared" si="0"/>
        <v>5.1200655368388591E-5</v>
      </c>
      <c r="Z93">
        <f t="shared" si="0"/>
        <v>9.0000009000000897E-7</v>
      </c>
      <c r="AA93">
        <f t="shared" si="0"/>
        <v>0.14285713832562039</v>
      </c>
    </row>
    <row r="94" spans="3:27" x14ac:dyDescent="0.25">
      <c r="C94" s="5">
        <v>7</v>
      </c>
      <c r="D94">
        <f t="shared" si="1"/>
        <v>0.70004593001346815</v>
      </c>
      <c r="E94">
        <f t="shared" si="0"/>
        <v>0.50196078431372548</v>
      </c>
      <c r="F94">
        <f t="shared" si="0"/>
        <v>0.4068332361273122</v>
      </c>
      <c r="G94">
        <f t="shared" si="0"/>
        <v>0.31835238125830245</v>
      </c>
      <c r="H94">
        <f t="shared" si="0"/>
        <v>0.24031880500416808</v>
      </c>
      <c r="I94">
        <f t="shared" si="0"/>
        <v>0.17558251562653668</v>
      </c>
      <c r="K94">
        <f t="shared" si="0"/>
        <v>8.7444017574813376E-2</v>
      </c>
      <c r="L94">
        <f t="shared" si="0"/>
        <v>6.0609422408690189E-2</v>
      </c>
      <c r="M94">
        <f t="shared" si="0"/>
        <v>4.1915205145986727E-2</v>
      </c>
      <c r="O94">
        <f t="shared" si="0"/>
        <v>2.907422458810429E-2</v>
      </c>
      <c r="P94">
        <f t="shared" si="0"/>
        <v>2.030134813639969E-2</v>
      </c>
      <c r="Q94">
        <f t="shared" si="0"/>
        <v>1.4302852863051252E-2</v>
      </c>
      <c r="R94">
        <f t="shared" si="0"/>
        <v>1.0180696541531765E-2</v>
      </c>
      <c r="S94">
        <f t="shared" si="0"/>
        <v>7.3260337748677169E-3</v>
      </c>
      <c r="T94">
        <f t="shared" si="0"/>
        <v>5.3306283621202622E-3</v>
      </c>
      <c r="U94">
        <f t="shared" si="0"/>
        <v>3.9215686274509777E-3</v>
      </c>
      <c r="V94">
        <f t="shared" si="0"/>
        <v>9.8368466758374639E-4</v>
      </c>
      <c r="W94">
        <f t="shared" si="0"/>
        <v>3.048780487804877E-4</v>
      </c>
      <c r="X94">
        <f t="shared" si="0"/>
        <v>4.5777065690089204E-5</v>
      </c>
      <c r="Y94">
        <f t="shared" si="0"/>
        <v>1.024002621446709E-5</v>
      </c>
      <c r="Z94">
        <f t="shared" si="0"/>
        <v>9.0000000900000007E-8</v>
      </c>
      <c r="AA94">
        <f t="shared" si="0"/>
        <v>0.12499999566319138</v>
      </c>
    </row>
    <row r="95" spans="3:27" x14ac:dyDescent="0.25">
      <c r="C95" s="5">
        <v>8</v>
      </c>
      <c r="D95">
        <f t="shared" si="1"/>
        <v>0.70001377837119971</v>
      </c>
      <c r="E95">
        <f t="shared" si="0"/>
        <v>0.50097847358121328</v>
      </c>
      <c r="F95">
        <f t="shared" si="0"/>
        <v>0.40407211594658649</v>
      </c>
      <c r="G95">
        <f t="shared" si="0"/>
        <v>0.31261514885931529</v>
      </c>
      <c r="H95">
        <f t="shared" si="0"/>
        <v>0.23100496102558218</v>
      </c>
      <c r="I95">
        <f t="shared" si="0"/>
        <v>0.16324411477092324</v>
      </c>
      <c r="K95">
        <f t="shared" si="0"/>
        <v>7.3640539074343411E-2</v>
      </c>
      <c r="L95">
        <f t="shared" si="0"/>
        <v>4.8079461672499386E-2</v>
      </c>
      <c r="M95">
        <f t="shared" si="0"/>
        <v>3.1235360464841575E-2</v>
      </c>
      <c r="O95">
        <f t="shared" si="0"/>
        <v>2.0344796713749579E-2</v>
      </c>
      <c r="P95">
        <f t="shared" si="0"/>
        <v>1.3353502686349175E-2</v>
      </c>
      <c r="Q95">
        <f t="shared" si="0"/>
        <v>8.8600802740851168E-3</v>
      </c>
      <c r="R95">
        <f t="shared" si="0"/>
        <v>5.9529946526235555E-3</v>
      </c>
      <c r="S95">
        <f t="shared" si="0"/>
        <v>4.0535208578643756E-3</v>
      </c>
      <c r="T95">
        <f t="shared" si="0"/>
        <v>2.797744539855864E-3</v>
      </c>
      <c r="U95">
        <f t="shared" si="0"/>
        <v>1.9569471624266131E-3</v>
      </c>
      <c r="V95">
        <f t="shared" si="0"/>
        <v>3.9331910624378704E-4</v>
      </c>
      <c r="W95">
        <f t="shared" si="0"/>
        <v>1.0161568946245295E-4</v>
      </c>
      <c r="X95">
        <f t="shared" si="0"/>
        <v>1.1444135452787203E-5</v>
      </c>
      <c r="Y95">
        <f t="shared" si="0"/>
        <v>2.0480010485765314E-6</v>
      </c>
      <c r="Z95">
        <f t="shared" si="0"/>
        <v>9.0000000089999992E-9</v>
      </c>
      <c r="AA95">
        <f t="shared" si="0"/>
        <v>0.11111110645091581</v>
      </c>
    </row>
    <row r="96" spans="3:27" x14ac:dyDescent="0.25">
      <c r="C96" s="5">
        <v>9</v>
      </c>
      <c r="D96">
        <f t="shared" si="1"/>
        <v>0.70000413345440771</v>
      </c>
      <c r="E96">
        <f t="shared" si="0"/>
        <v>0.50048875855327468</v>
      </c>
      <c r="F96">
        <f t="shared" si="0"/>
        <v>0.40243336064128071</v>
      </c>
      <c r="G96">
        <f t="shared" si="0"/>
        <v>0.30872059262738477</v>
      </c>
      <c r="H96">
        <f t="shared" si="0"/>
        <v>0.22405804992033429</v>
      </c>
      <c r="I96">
        <f t="shared" si="0"/>
        <v>0.15353399327876302</v>
      </c>
      <c r="K96">
        <f t="shared" si="0"/>
        <v>6.2745394882511546E-2</v>
      </c>
      <c r="L96">
        <f t="shared" si="0"/>
        <v>3.8522756882859124E-2</v>
      </c>
      <c r="M96">
        <f t="shared" si="0"/>
        <v>2.3463439593382481E-2</v>
      </c>
      <c r="O96">
        <f t="shared" si="0"/>
        <v>1.4323843591233147E-2</v>
      </c>
      <c r="P96">
        <f t="shared" si="0"/>
        <v>8.8237828522188637E-3</v>
      </c>
      <c r="Q96">
        <f t="shared" si="0"/>
        <v>5.5070545802688563E-3</v>
      </c>
      <c r="R96">
        <f t="shared" si="0"/>
        <v>3.4895420162709355E-3</v>
      </c>
      <c r="S96">
        <f t="shared" si="0"/>
        <v>2.246896120873866E-3</v>
      </c>
      <c r="T96">
        <f t="shared" si="0"/>
        <v>1.470332066497392E-3</v>
      </c>
      <c r="U96">
        <f t="shared" si="0"/>
        <v>9.7751710654936375E-4</v>
      </c>
      <c r="V96">
        <f t="shared" si="0"/>
        <v>1.5730289440398006E-4</v>
      </c>
      <c r="W96">
        <f t="shared" si="0"/>
        <v>3.3870749220972764E-5</v>
      </c>
      <c r="X96">
        <f t="shared" si="0"/>
        <v>2.8610256777054532E-6</v>
      </c>
      <c r="Y96">
        <f t="shared" si="0"/>
        <v>4.096000419430435E-7</v>
      </c>
      <c r="Z96">
        <f t="shared" si="0"/>
        <v>9.0000000009000004E-10</v>
      </c>
      <c r="AA96">
        <f t="shared" si="0"/>
        <v>9.9999995448085729E-2</v>
      </c>
    </row>
    <row r="97" spans="3:27" x14ac:dyDescent="0.25">
      <c r="C97" s="5">
        <v>10</v>
      </c>
      <c r="D97">
        <f t="shared" si="1"/>
        <v>0.70000124003119668</v>
      </c>
      <c r="E97">
        <f t="shared" si="0"/>
        <v>0.50024425989252563</v>
      </c>
      <c r="F97">
        <f t="shared" si="0"/>
        <v>0.40145647226248976</v>
      </c>
      <c r="G97">
        <f t="shared" si="0"/>
        <v>0.30605164094377157</v>
      </c>
      <c r="H97">
        <f t="shared" si="0"/>
        <v>0.21879428606392451</v>
      </c>
      <c r="I97">
        <f t="shared" si="0"/>
        <v>0.1457323581946712</v>
      </c>
      <c r="K97">
        <f t="shared" si="0"/>
        <v>5.3963142024614587E-2</v>
      </c>
      <c r="L97">
        <f t="shared" si="0"/>
        <v>3.1103794152167231E-2</v>
      </c>
      <c r="M97">
        <f t="shared" si="0"/>
        <v>1.7728815841404229E-2</v>
      </c>
      <c r="O97">
        <f t="shared" si="0"/>
        <v>1.0127697172142855E-2</v>
      </c>
      <c r="P97">
        <f t="shared" si="0"/>
        <v>5.8481202062832995E-3</v>
      </c>
      <c r="Q97">
        <f t="shared" si="0"/>
        <v>3.4301030098610043E-3</v>
      </c>
      <c r="R97">
        <f t="shared" si="0"/>
        <v>2.0484669440005297E-3</v>
      </c>
      <c r="S97">
        <f t="shared" si="0"/>
        <v>1.246719373305648E-3</v>
      </c>
      <c r="T97">
        <f t="shared" si="0"/>
        <v>7.7326058771553467E-4</v>
      </c>
      <c r="U97">
        <f t="shared" si="0"/>
        <v>4.8851978505129413E-4</v>
      </c>
      <c r="V97">
        <f t="shared" si="0"/>
        <v>6.2917198938591736E-5</v>
      </c>
      <c r="W97">
        <f t="shared" si="0"/>
        <v>1.1290122272024193E-5</v>
      </c>
      <c r="X97">
        <f t="shared" si="0"/>
        <v>7.1525590783498347E-7</v>
      </c>
      <c r="Y97">
        <f t="shared" si="0"/>
        <v>8.1920001677721383E-8</v>
      </c>
      <c r="Z97">
        <f t="shared" si="0"/>
        <v>9.0000000000899998E-11</v>
      </c>
      <c r="AA97">
        <f t="shared" si="0"/>
        <v>9.0909086321392621E-2</v>
      </c>
    </row>
    <row r="98" spans="3:27" x14ac:dyDescent="0.25">
      <c r="C98" s="5">
        <v>11</v>
      </c>
      <c r="D98">
        <f t="shared" si="1"/>
        <v>0.70000037200889775</v>
      </c>
      <c r="E98">
        <f t="shared" si="0"/>
        <v>0.50012210012210012</v>
      </c>
      <c r="F98">
        <f t="shared" si="0"/>
        <v>0.4008726124217058</v>
      </c>
      <c r="G98">
        <f t="shared" si="0"/>
        <v>0.30421066721452411</v>
      </c>
      <c r="H98">
        <f t="shared" si="0"/>
        <v>0.2147580616193171</v>
      </c>
      <c r="I98">
        <f t="shared" si="0"/>
        <v>0.13935913625763696</v>
      </c>
      <c r="K98">
        <f t="shared" si="0"/>
        <v>4.6763315100287244E-2</v>
      </c>
      <c r="L98">
        <f t="shared" si="0"/>
        <v>2.5264964903781897E-2</v>
      </c>
      <c r="M98">
        <f t="shared" si="0"/>
        <v>1.3454070085037883E-2</v>
      </c>
      <c r="O98">
        <f t="shared" si="0"/>
        <v>7.182113501105496E-3</v>
      </c>
      <c r="P98">
        <f t="shared" si="0"/>
        <v>3.8836056092311504E-3</v>
      </c>
      <c r="Q98">
        <f t="shared" si="0"/>
        <v>2.1392282728272495E-3</v>
      </c>
      <c r="R98">
        <f t="shared" si="0"/>
        <v>1.2035303246555123E-3</v>
      </c>
      <c r="S98">
        <f t="shared" si="0"/>
        <v>6.9214248103636263E-4</v>
      </c>
      <c r="T98">
        <f t="shared" si="0"/>
        <v>4.0681369195842134E-4</v>
      </c>
      <c r="U98">
        <f t="shared" si="0"/>
        <v>2.4420024420024398E-4</v>
      </c>
      <c r="V98">
        <f t="shared" si="0"/>
        <v>2.516624621954875E-5</v>
      </c>
      <c r="W98">
        <f t="shared" si="0"/>
        <v>3.7633599277434868E-6</v>
      </c>
      <c r="X98">
        <f t="shared" si="0"/>
        <v>1.7881394498431318E-7</v>
      </c>
      <c r="Y98">
        <f t="shared" si="0"/>
        <v>1.6384000067108829E-8</v>
      </c>
      <c r="Z98">
        <f t="shared" si="0"/>
        <v>9.0000000000090017E-12</v>
      </c>
      <c r="AA98">
        <f t="shared" si="0"/>
        <v>8.3333328630305417E-2</v>
      </c>
    </row>
    <row r="99" spans="3:27" x14ac:dyDescent="0.25">
      <c r="C99" s="5">
        <v>12</v>
      </c>
      <c r="D99">
        <f t="shared" si="1"/>
        <v>0.70000011160262787</v>
      </c>
      <c r="E99">
        <f t="shared" si="0"/>
        <v>0.5000610426077402</v>
      </c>
      <c r="F99">
        <f t="shared" si="0"/>
        <v>0.40052311097988447</v>
      </c>
      <c r="G99">
        <f t="shared" si="0"/>
        <v>0.30293510828593617</v>
      </c>
      <c r="H99">
        <f t="shared" si="0"/>
        <v>0.21163474304073362</v>
      </c>
      <c r="I99">
        <f t="shared" si="0"/>
        <v>0.13408179270874526</v>
      </c>
      <c r="K99">
        <f t="shared" si="0"/>
        <v>4.0778523767302129E-2</v>
      </c>
      <c r="L99">
        <f t="shared" si="0"/>
        <v>2.0620001083411308E-2</v>
      </c>
      <c r="M99">
        <f t="shared" si="0"/>
        <v>1.0243274120858152E-2</v>
      </c>
      <c r="O99">
        <f t="shared" si="0"/>
        <v>5.1038976634205594E-3</v>
      </c>
      <c r="P99">
        <f t="shared" si="0"/>
        <v>2.5823844310463636E-3</v>
      </c>
      <c r="Q99">
        <f t="shared" si="0"/>
        <v>1.3352324411489667E-3</v>
      </c>
      <c r="R99">
        <f t="shared" si="0"/>
        <v>7.074581631192785E-4</v>
      </c>
      <c r="S99">
        <f t="shared" ref="S99:AA112" si="2">1/(((10^($C99*LOG(S$86)))-(1/S$86))/(1-(1/S$86)))</f>
        <v>3.8437579900954712E-4</v>
      </c>
      <c r="T99">
        <f t="shared" si="2"/>
        <v>2.1406663511592852E-4</v>
      </c>
      <c r="U99">
        <f t="shared" si="2"/>
        <v>1.2208521548040519E-4</v>
      </c>
      <c r="V99">
        <f t="shared" si="2"/>
        <v>1.0066397154447738E-5</v>
      </c>
      <c r="W99">
        <f t="shared" si="2"/>
        <v>1.2544517355966965E-6</v>
      </c>
      <c r="X99">
        <f t="shared" si="2"/>
        <v>4.4703484247676704E-8</v>
      </c>
      <c r="Y99">
        <f t="shared" si="2"/>
        <v>3.2768000026843381E-9</v>
      </c>
      <c r="Z99">
        <f t="shared" si="2"/>
        <v>9.0000000000008997E-13</v>
      </c>
      <c r="AA99">
        <f t="shared" si="2"/>
        <v>7.692307219313288E-2</v>
      </c>
    </row>
    <row r="100" spans="3:27" x14ac:dyDescent="0.25">
      <c r="C100" s="5">
        <v>13</v>
      </c>
      <c r="D100">
        <f t="shared" si="1"/>
        <v>0.70000003348078454</v>
      </c>
      <c r="E100">
        <f t="shared" si="1"/>
        <v>0.50003051944088384</v>
      </c>
      <c r="F100">
        <f t="shared" si="1"/>
        <v>0.40031370248671549</v>
      </c>
      <c r="G100">
        <f t="shared" si="1"/>
        <v>0.30204856304578542</v>
      </c>
      <c r="H100">
        <f t="shared" si="1"/>
        <v>0.20920074611574715</v>
      </c>
      <c r="I100">
        <f t="shared" si="1"/>
        <v>0.12966265691374582</v>
      </c>
      <c r="K100">
        <f t="shared" si="1"/>
        <v>3.5746223230636649E-2</v>
      </c>
      <c r="L100">
        <f t="shared" si="1"/>
        <v>1.6893055222025836E-2</v>
      </c>
      <c r="M100">
        <f t="shared" si="1"/>
        <v>7.8178414063839758E-3</v>
      </c>
      <c r="O100">
        <f t="shared" si="1"/>
        <v>3.6323987656058372E-3</v>
      </c>
      <c r="P100">
        <f t="shared" si="1"/>
        <v>1.7186308436752933E-3</v>
      </c>
      <c r="Q100">
        <f t="shared" si="1"/>
        <v>8.3382443232294073E-4</v>
      </c>
      <c r="R100">
        <f t="shared" si="1"/>
        <v>4.1597875032745604E-4</v>
      </c>
      <c r="S100">
        <f t="shared" si="1"/>
        <v>2.1349652006336786E-4</v>
      </c>
      <c r="T100">
        <f t="shared" si="1"/>
        <v>1.1265395771698305E-4</v>
      </c>
      <c r="U100">
        <f t="shared" si="2"/>
        <v>6.1038881767685947E-5</v>
      </c>
      <c r="V100">
        <f t="shared" si="2"/>
        <v>4.0265426486681142E-6</v>
      </c>
      <c r="W100">
        <f t="shared" si="2"/>
        <v>4.1815040368239913E-7</v>
      </c>
      <c r="X100">
        <f t="shared" si="2"/>
        <v>1.1175870937019081E-8</v>
      </c>
      <c r="Y100">
        <f t="shared" si="2"/>
        <v>6.5536000010737145E-10</v>
      </c>
      <c r="Z100">
        <f t="shared" si="2"/>
        <v>9.0000000000000904E-14</v>
      </c>
      <c r="AA100">
        <f t="shared" si="2"/>
        <v>7.1428566727117018E-2</v>
      </c>
    </row>
    <row r="101" spans="3:27" x14ac:dyDescent="0.25">
      <c r="C101" s="5">
        <v>14</v>
      </c>
      <c r="D101">
        <f t="shared" si="1"/>
        <v>0.70000001004423507</v>
      </c>
      <c r="E101">
        <f t="shared" si="1"/>
        <v>0.500015259254738</v>
      </c>
      <c r="F101">
        <f t="shared" si="1"/>
        <v>0.40018816246499611</v>
      </c>
      <c r="G101">
        <f t="shared" si="1"/>
        <v>0.30143106251027502</v>
      </c>
      <c r="H101">
        <f t="shared" si="1"/>
        <v>0.20729349133056776</v>
      </c>
      <c r="I101">
        <f t="shared" si="1"/>
        <v>0.12592731808142826</v>
      </c>
      <c r="K101">
        <f t="shared" si="1"/>
        <v>3.1473776887372171E-2</v>
      </c>
      <c r="L101">
        <f t="shared" si="1"/>
        <v>1.3882119837509995E-2</v>
      </c>
      <c r="M101">
        <f t="shared" si="1"/>
        <v>5.9777754660212653E-3</v>
      </c>
      <c r="O101">
        <f t="shared" si="1"/>
        <v>2.5878561714593302E-3</v>
      </c>
      <c r="P101">
        <f t="shared" si="1"/>
        <v>1.1444426461631875E-3</v>
      </c>
      <c r="Q101">
        <f t="shared" si="1"/>
        <v>5.2086882448190827E-4</v>
      </c>
      <c r="R101">
        <f t="shared" si="1"/>
        <v>2.4463352234149662E-4</v>
      </c>
      <c r="S101">
        <f t="shared" si="1"/>
        <v>1.1859511134433291E-4</v>
      </c>
      <c r="T101">
        <f t="shared" si="1"/>
        <v>5.9288041412880285E-5</v>
      </c>
      <c r="U101">
        <f t="shared" si="2"/>
        <v>3.0518509475997152E-5</v>
      </c>
      <c r="V101">
        <f t="shared" si="2"/>
        <v>1.6106144653841101E-6</v>
      </c>
      <c r="W101">
        <f t="shared" si="2"/>
        <v>1.3938344846638471E-7</v>
      </c>
      <c r="X101">
        <f t="shared" si="2"/>
        <v>2.7939677264485137E-9</v>
      </c>
      <c r="Y101">
        <f t="shared" si="2"/>
        <v>1.310720000042945E-10</v>
      </c>
      <c r="Z101">
        <f t="shared" si="2"/>
        <v>9.000000000000009E-15</v>
      </c>
      <c r="AA101">
        <f t="shared" si="2"/>
        <v>6.6666661929715348E-2</v>
      </c>
    </row>
    <row r="102" spans="3:27" x14ac:dyDescent="0.25">
      <c r="C102" s="5">
        <v>15</v>
      </c>
      <c r="D102">
        <f t="shared" si="1"/>
        <v>0.70000000301327048</v>
      </c>
      <c r="E102">
        <f t="shared" si="1"/>
        <v>0.50000762951094835</v>
      </c>
      <c r="F102">
        <f t="shared" si="1"/>
        <v>0.40011287623992614</v>
      </c>
      <c r="G102">
        <f t="shared" si="1"/>
        <v>0.30100031224783608</v>
      </c>
      <c r="H102">
        <f t="shared" si="1"/>
        <v>0.20579254518635562</v>
      </c>
      <c r="I102">
        <f t="shared" si="1"/>
        <v>0.12274487272346264</v>
      </c>
      <c r="K102">
        <f t="shared" si="1"/>
        <v>2.7816620703269814E-2</v>
      </c>
      <c r="L102">
        <f t="shared" si="1"/>
        <v>1.1436135033744677E-2</v>
      </c>
      <c r="M102">
        <f t="shared" si="1"/>
        <v>4.5772413423254251E-3</v>
      </c>
      <c r="O102">
        <f t="shared" si="1"/>
        <v>1.8450581616492906E-3</v>
      </c>
      <c r="P102">
        <f t="shared" si="1"/>
        <v>7.6238009724487611E-4</v>
      </c>
      <c r="Q102">
        <f t="shared" si="1"/>
        <v>3.2543707153563439E-4</v>
      </c>
      <c r="R102">
        <f t="shared" si="1"/>
        <v>1.4388136713873776E-4</v>
      </c>
      <c r="S102">
        <f t="shared" si="1"/>
        <v>6.5881832267277585E-5</v>
      </c>
      <c r="T102">
        <f t="shared" si="1"/>
        <v>3.1203258648836458E-5</v>
      </c>
      <c r="U102">
        <f t="shared" si="2"/>
        <v>1.5259021896696401E-5</v>
      </c>
      <c r="V102">
        <f t="shared" si="2"/>
        <v>6.4424537110127894E-7</v>
      </c>
      <c r="W102">
        <f t="shared" si="2"/>
        <v>4.646114733015662E-8</v>
      </c>
      <c r="X102">
        <f t="shared" si="2"/>
        <v>6.9849193112423735E-10</v>
      </c>
      <c r="Y102">
        <f t="shared" si="2"/>
        <v>2.6214400000171727E-11</v>
      </c>
      <c r="Z102">
        <f t="shared" si="2"/>
        <v>9.0000000000000003E-16</v>
      </c>
      <c r="AA102">
        <f t="shared" si="2"/>
        <v>6.2499995272878806E-2</v>
      </c>
    </row>
    <row r="103" spans="3:27" x14ac:dyDescent="0.25">
      <c r="C103" s="5">
        <v>16</v>
      </c>
      <c r="D103">
        <f t="shared" si="1"/>
        <v>0.70000000090398118</v>
      </c>
      <c r="E103">
        <f t="shared" si="1"/>
        <v>0.50000381472636968</v>
      </c>
      <c r="F103">
        <f t="shared" si="1"/>
        <v>0.40006771810019121</v>
      </c>
      <c r="G103">
        <f t="shared" si="1"/>
        <v>0.30069951883622575</v>
      </c>
      <c r="H103">
        <f t="shared" si="1"/>
        <v>0.20460734787831011</v>
      </c>
      <c r="I103">
        <f t="shared" si="1"/>
        <v>0.12001514355834009</v>
      </c>
      <c r="K103">
        <f t="shared" si="1"/>
        <v>2.4664134392632264E-2</v>
      </c>
      <c r="L103">
        <f t="shared" si="1"/>
        <v>9.4401468662036574E-3</v>
      </c>
      <c r="M103">
        <f t="shared" si="1"/>
        <v>3.5086012520161264E-3</v>
      </c>
      <c r="O103">
        <f t="shared" si="1"/>
        <v>1.3161641159322277E-3</v>
      </c>
      <c r="P103">
        <f t="shared" si="1"/>
        <v>5.0799520787259871E-4</v>
      </c>
      <c r="Q103">
        <f t="shared" si="1"/>
        <v>2.0335680730736695E-4</v>
      </c>
      <c r="R103">
        <f t="shared" si="1"/>
        <v>8.4628935653986123E-5</v>
      </c>
      <c r="S103">
        <f t="shared" si="1"/>
        <v>3.6599678340782294E-5</v>
      </c>
      <c r="T103">
        <f t="shared" si="1"/>
        <v>1.6422498007043958E-5</v>
      </c>
      <c r="U103">
        <f t="shared" si="2"/>
        <v>7.6294527393549959E-6</v>
      </c>
      <c r="V103">
        <f t="shared" si="2"/>
        <v>2.576980820321932E-7</v>
      </c>
      <c r="W103">
        <f t="shared" si="2"/>
        <v>1.5487048870203504E-8</v>
      </c>
      <c r="X103">
        <f t="shared" si="2"/>
        <v>1.7462298275056613E-10</v>
      </c>
      <c r="Y103">
        <f t="shared" si="2"/>
        <v>5.2428800000068432E-12</v>
      </c>
      <c r="Z103">
        <f t="shared" si="2"/>
        <v>9.0000000000000008E-17</v>
      </c>
      <c r="AA103">
        <f t="shared" si="2"/>
        <v>5.8823524648178326E-2</v>
      </c>
    </row>
    <row r="104" spans="3:27" x14ac:dyDescent="0.25">
      <c r="C104" s="5">
        <v>17</v>
      </c>
      <c r="D104">
        <f t="shared" si="1"/>
        <v>0.70000000027119436</v>
      </c>
      <c r="E104">
        <f t="shared" si="1"/>
        <v>0.50000190735590877</v>
      </c>
      <c r="F104">
        <f t="shared" si="1"/>
        <v>0.40004062810885638</v>
      </c>
      <c r="G104">
        <f t="shared" si="1"/>
        <v>0.30048932089617425</v>
      </c>
      <c r="H104">
        <f t="shared" si="1"/>
        <v>0.20366897406278434</v>
      </c>
      <c r="I104">
        <f t="shared" si="1"/>
        <v>0.11766015859300408</v>
      </c>
      <c r="K104">
        <f t="shared" si="1"/>
        <v>2.1930222222256577E-2</v>
      </c>
      <c r="L104">
        <f t="shared" si="1"/>
        <v>7.8053857321208854E-3</v>
      </c>
      <c r="M104">
        <f t="shared" si="1"/>
        <v>2.6916594556001578E-3</v>
      </c>
      <c r="O104">
        <f t="shared" si="1"/>
        <v>9.3923423538225866E-4</v>
      </c>
      <c r="P104">
        <f t="shared" si="1"/>
        <v>3.3854881779701754E-4</v>
      </c>
      <c r="Q104">
        <f t="shared" si="1"/>
        <v>1.2708185271720725E-4</v>
      </c>
      <c r="R104">
        <f t="shared" si="1"/>
        <v>4.9779248758321117E-5</v>
      </c>
      <c r="S104">
        <f t="shared" si="1"/>
        <v>2.0332741204996859E-5</v>
      </c>
      <c r="T104">
        <f t="shared" si="1"/>
        <v>8.643345295643715E-6</v>
      </c>
      <c r="U104">
        <f t="shared" si="2"/>
        <v>3.8147118175957336E-6</v>
      </c>
      <c r="V104">
        <f t="shared" si="2"/>
        <v>1.0307922218755005E-7</v>
      </c>
      <c r="W104">
        <f t="shared" si="2"/>
        <v>5.1623495967513258E-9</v>
      </c>
      <c r="X104">
        <f t="shared" si="2"/>
        <v>4.3655745685735707E-11</v>
      </c>
      <c r="Y104">
        <f t="shared" si="2"/>
        <v>1.0485760000002699E-12</v>
      </c>
      <c r="Z104">
        <f t="shared" si="2"/>
        <v>8.9999999999999999E-18</v>
      </c>
      <c r="AA104">
        <f t="shared" si="2"/>
        <v>5.5555550792562046E-2</v>
      </c>
    </row>
    <row r="105" spans="3:27" x14ac:dyDescent="0.25">
      <c r="C105" s="5">
        <v>18</v>
      </c>
      <c r="D105">
        <f t="shared" si="1"/>
        <v>0.70000000008135832</v>
      </c>
      <c r="E105">
        <f t="shared" si="1"/>
        <v>0.5000009536761354</v>
      </c>
      <c r="F105">
        <f t="shared" si="1"/>
        <v>0.40002437587496814</v>
      </c>
      <c r="G105">
        <f t="shared" si="1"/>
        <v>0.30034235710483664</v>
      </c>
      <c r="H105">
        <f t="shared" si="1"/>
        <v>0.20292444952078781</v>
      </c>
      <c r="I105">
        <f t="shared" si="1"/>
        <v>0.11561832071295644</v>
      </c>
      <c r="K105">
        <f t="shared" si="1"/>
        <v>1.9546868234655821E-2</v>
      </c>
      <c r="L105">
        <f t="shared" si="1"/>
        <v>6.4624531603571164E-3</v>
      </c>
      <c r="M105">
        <f t="shared" si="1"/>
        <v>2.0662291310938555E-3</v>
      </c>
      <c r="O105">
        <f t="shared" si="1"/>
        <v>6.7043181633419206E-4</v>
      </c>
      <c r="P105">
        <f t="shared" si="1"/>
        <v>2.2564828322499582E-4</v>
      </c>
      <c r="Q105">
        <f t="shared" si="1"/>
        <v>7.9419849934709465E-5</v>
      </c>
      <c r="R105">
        <f t="shared" si="1"/>
        <v>2.9281053629099239E-5</v>
      </c>
      <c r="S105">
        <f t="shared" si="1"/>
        <v>1.1295839738672671E-5</v>
      </c>
      <c r="T105">
        <f t="shared" si="1"/>
        <v>4.5491084084889212E-6</v>
      </c>
      <c r="U105">
        <f t="shared" si="2"/>
        <v>1.907352270798243E-6</v>
      </c>
      <c r="V105">
        <f t="shared" si="2"/>
        <v>4.1231687174967881E-8</v>
      </c>
      <c r="W105">
        <f t="shared" si="2"/>
        <v>1.7207831959560119E-9</v>
      </c>
      <c r="X105">
        <f t="shared" si="2"/>
        <v>1.091393642131481E-11</v>
      </c>
      <c r="Y105">
        <f t="shared" si="2"/>
        <v>2.0971520000001017E-13</v>
      </c>
      <c r="Z105">
        <f t="shared" si="2"/>
        <v>9.0000000000000003E-19</v>
      </c>
      <c r="AA105">
        <f t="shared" si="2"/>
        <v>5.2631574149729118E-2</v>
      </c>
    </row>
    <row r="106" spans="3:27" x14ac:dyDescent="0.25">
      <c r="C106" s="5">
        <v>19</v>
      </c>
      <c r="D106">
        <f t="shared" si="1"/>
        <v>0.70000000002440754</v>
      </c>
      <c r="E106">
        <f t="shared" si="1"/>
        <v>0.50000047683761295</v>
      </c>
      <c r="F106">
        <f t="shared" si="1"/>
        <v>0.40001462516847963</v>
      </c>
      <c r="G106">
        <f t="shared" si="1"/>
        <v>0.30023956795559392</v>
      </c>
      <c r="H106">
        <f t="shared" si="1"/>
        <v>0.20233273764314758</v>
      </c>
      <c r="I106">
        <f t="shared" si="1"/>
        <v>0.11384032599155287</v>
      </c>
      <c r="K106">
        <f t="shared" si="1"/>
        <v>1.7459624772545763E-2</v>
      </c>
      <c r="L106">
        <f t="shared" si="1"/>
        <v>5.3565306930427586E-3</v>
      </c>
      <c r="M106">
        <f t="shared" si="1"/>
        <v>1.5868848180424055E-3</v>
      </c>
      <c r="O106">
        <f t="shared" si="1"/>
        <v>4.7865065264839063E-4</v>
      </c>
      <c r="P106">
        <f t="shared" si="1"/>
        <v>1.5040956237697678E-4</v>
      </c>
      <c r="Q106">
        <f t="shared" si="1"/>
        <v>4.963494245939234E-5</v>
      </c>
      <c r="R106">
        <f t="shared" si="1"/>
        <v>1.7223852527382142E-5</v>
      </c>
      <c r="S106">
        <f t="shared" si="1"/>
        <v>6.275427140251882E-6</v>
      </c>
      <c r="T106">
        <f t="shared" si="1"/>
        <v>2.3942618509116891E-6</v>
      </c>
      <c r="U106">
        <f t="shared" si="2"/>
        <v>9.5367522590181744E-7</v>
      </c>
      <c r="V106">
        <f t="shared" si="2"/>
        <v>1.6492674597978873E-8</v>
      </c>
      <c r="W106">
        <f t="shared" si="2"/>
        <v>5.7359439832299278E-10</v>
      </c>
      <c r="X106">
        <f t="shared" si="2"/>
        <v>2.7284841053212574E-12</v>
      </c>
      <c r="Y106">
        <f t="shared" si="2"/>
        <v>4.1943040000000301E-14</v>
      </c>
      <c r="Z106">
        <f t="shared" si="2"/>
        <v>9.0000000000000003E-20</v>
      </c>
      <c r="AA106">
        <f t="shared" si="2"/>
        <v>4.9999995198285803E-2</v>
      </c>
    </row>
    <row r="107" spans="3:27" x14ac:dyDescent="0.25">
      <c r="C107" s="5">
        <v>20</v>
      </c>
      <c r="D107">
        <f t="shared" si="1"/>
        <v>0.70000000000732221</v>
      </c>
      <c r="E107">
        <f t="shared" si="1"/>
        <v>0.50000023841869279</v>
      </c>
      <c r="F107">
        <f t="shared" si="1"/>
        <v>0.40000877497275233</v>
      </c>
      <c r="G107">
        <f t="shared" si="1"/>
        <v>0.30016765740357437</v>
      </c>
      <c r="H107">
        <f t="shared" si="1"/>
        <v>0.2018618469141357</v>
      </c>
      <c r="I107">
        <f t="shared" si="1"/>
        <v>0.11228624771875702</v>
      </c>
      <c r="K107">
        <f t="shared" si="1"/>
        <v>1.5624389808356244E-2</v>
      </c>
      <c r="L107">
        <f t="shared" si="1"/>
        <v>4.443938831909691E-3</v>
      </c>
      <c r="M107">
        <f t="shared" si="1"/>
        <v>1.2191923847359959E-3</v>
      </c>
      <c r="O107">
        <f t="shared" si="1"/>
        <v>3.4177647222635715E-4</v>
      </c>
      <c r="P107">
        <f t="shared" si="1"/>
        <v>1.0026298790989499E-4</v>
      </c>
      <c r="Q107">
        <f t="shared" si="1"/>
        <v>3.1020876712476072E-5</v>
      </c>
      <c r="R107">
        <f t="shared" si="1"/>
        <v>1.0131575307425399E-5</v>
      </c>
      <c r="S107">
        <f t="shared" si="1"/>
        <v>3.4863362566681775E-6</v>
      </c>
      <c r="T107">
        <f t="shared" si="1"/>
        <v>1.2601362283239945E-6</v>
      </c>
      <c r="U107">
        <f t="shared" si="2"/>
        <v>4.7683738557690802E-7</v>
      </c>
      <c r="V107">
        <f t="shared" si="2"/>
        <v>6.5970697956702143E-9</v>
      </c>
      <c r="W107">
        <f t="shared" si="2"/>
        <v>1.9119813273777397E-10</v>
      </c>
      <c r="X107">
        <f t="shared" si="2"/>
        <v>6.8212102632984885E-13</v>
      </c>
      <c r="Y107">
        <f t="shared" si="2"/>
        <v>8.3886079999999677E-15</v>
      </c>
      <c r="Z107">
        <f t="shared" si="2"/>
        <v>8.9999999999999994E-21</v>
      </c>
      <c r="AA107">
        <f t="shared" si="2"/>
        <v>4.7619042785423976E-2</v>
      </c>
    </row>
    <row r="108" spans="3:27" x14ac:dyDescent="0.25">
      <c r="C108" s="5">
        <v>21</v>
      </c>
      <c r="D108">
        <f t="shared" si="1"/>
        <v>0.70000000000219664</v>
      </c>
      <c r="E108">
        <f t="shared" si="1"/>
        <v>0.50000011920931797</v>
      </c>
      <c r="F108">
        <f t="shared" si="1"/>
        <v>0.40000526493745175</v>
      </c>
      <c r="G108">
        <f t="shared" si="1"/>
        <v>0.3001173405094969</v>
      </c>
      <c r="H108">
        <f t="shared" si="1"/>
        <v>0.20148670950580297</v>
      </c>
      <c r="I108">
        <f t="shared" si="1"/>
        <v>0.11092341516226295</v>
      </c>
      <c r="K108">
        <f t="shared" si="1"/>
        <v>1.4005062950479439E-2</v>
      </c>
      <c r="L108">
        <f t="shared" si="1"/>
        <v>3.6896186602254823E-3</v>
      </c>
      <c r="M108">
        <f t="shared" si="1"/>
        <v>9.369615756293822E-4</v>
      </c>
      <c r="O108">
        <f t="shared" si="1"/>
        <v>2.4406646860694852E-4</v>
      </c>
      <c r="P108">
        <f t="shared" si="1"/>
        <v>6.68375243866637E-5</v>
      </c>
      <c r="Q108">
        <f t="shared" si="1"/>
        <v>1.9387672056182151E-5</v>
      </c>
      <c r="R108">
        <f t="shared" si="1"/>
        <v>5.9597146624279438E-6</v>
      </c>
      <c r="S108">
        <f t="shared" si="1"/>
        <v>1.9368497245326446E-6</v>
      </c>
      <c r="T108">
        <f t="shared" si="1"/>
        <v>6.6322915398153113E-7</v>
      </c>
      <c r="U108">
        <f t="shared" si="2"/>
        <v>2.3841863594499449E-7</v>
      </c>
      <c r="V108">
        <f t="shared" si="2"/>
        <v>2.6388279113046707E-9</v>
      </c>
      <c r="W108">
        <f t="shared" si="2"/>
        <v>6.3732710908529609E-11</v>
      </c>
      <c r="X108">
        <f t="shared" si="2"/>
        <v>1.7053025658243308E-13</v>
      </c>
      <c r="Y108">
        <f t="shared" si="2"/>
        <v>1.6777215999999975E-15</v>
      </c>
      <c r="Z108">
        <f t="shared" si="2"/>
        <v>8.9999999999999997E-22</v>
      </c>
      <c r="AA108">
        <f t="shared" si="2"/>
        <v>4.5454540614524024E-2</v>
      </c>
    </row>
    <row r="109" spans="3:27" x14ac:dyDescent="0.25">
      <c r="C109" s="5">
        <v>22</v>
      </c>
      <c r="D109">
        <f t="shared" si="1"/>
        <v>0.70000000000065898</v>
      </c>
      <c r="E109">
        <f t="shared" si="1"/>
        <v>0.50000005960465188</v>
      </c>
      <c r="F109">
        <f t="shared" si="1"/>
        <v>0.40000315894583943</v>
      </c>
      <c r="G109">
        <f t="shared" si="1"/>
        <v>0.30008212871962198</v>
      </c>
      <c r="H109">
        <f t="shared" si="1"/>
        <v>0.20118760198548144</v>
      </c>
      <c r="I109">
        <f t="shared" si="1"/>
        <v>0.10972484512534381</v>
      </c>
      <c r="K109">
        <f t="shared" si="1"/>
        <v>1.2571812657104596E-2</v>
      </c>
      <c r="L109">
        <f t="shared" si="1"/>
        <v>3.0652575240552749E-3</v>
      </c>
      <c r="M109">
        <f t="shared" si="1"/>
        <v>7.2022058201389111E-4</v>
      </c>
      <c r="O109">
        <f t="shared" si="1"/>
        <v>1.7430280509774274E-4</v>
      </c>
      <c r="P109">
        <f t="shared" si="1"/>
        <v>4.455636423305516E-5</v>
      </c>
      <c r="Q109">
        <f t="shared" si="1"/>
        <v>1.2117148208054032E-5</v>
      </c>
      <c r="R109">
        <f t="shared" si="1"/>
        <v>3.5057022173194276E-6</v>
      </c>
      <c r="S109">
        <f t="shared" si="1"/>
        <v>1.0760264669061552E-6</v>
      </c>
      <c r="T109">
        <f t="shared" si="1"/>
        <v>3.4906785393134447E-7</v>
      </c>
      <c r="U109">
        <f t="shared" si="2"/>
        <v>1.1920930376163742E-7</v>
      </c>
      <c r="V109">
        <f t="shared" si="2"/>
        <v>1.0555311634077248E-9</v>
      </c>
      <c r="W109">
        <f t="shared" si="2"/>
        <v>2.1244236969058526E-11</v>
      </c>
      <c r="X109">
        <f t="shared" si="2"/>
        <v>4.2632564145606453E-14</v>
      </c>
      <c r="Y109">
        <f t="shared" si="2"/>
        <v>3.3554431999999846E-16</v>
      </c>
      <c r="Z109">
        <f t="shared" si="2"/>
        <v>8.9999999999999995E-23</v>
      </c>
      <c r="AA109">
        <f t="shared" si="2"/>
        <v>4.3478256042509045E-2</v>
      </c>
    </row>
    <row r="110" spans="3:27" x14ac:dyDescent="0.25">
      <c r="C110" s="5">
        <v>23</v>
      </c>
      <c r="D110">
        <f t="shared" si="1"/>
        <v>0.70000000000019769</v>
      </c>
      <c r="E110">
        <f t="shared" si="1"/>
        <v>0.50000002980232416</v>
      </c>
      <c r="F110">
        <f t="shared" si="1"/>
        <v>0.40000189536151637</v>
      </c>
      <c r="G110">
        <f t="shared" si="1"/>
        <v>0.30005748538253457</v>
      </c>
      <c r="H110">
        <f t="shared" si="1"/>
        <v>0.20094895460800855</v>
      </c>
      <c r="I110">
        <f t="shared" si="1"/>
        <v>0.10866806502292509</v>
      </c>
      <c r="K110">
        <f t="shared" si="1"/>
        <v>1.1299776350687785E-2</v>
      </c>
      <c r="L110">
        <f t="shared" si="1"/>
        <v>2.5478730308974812E-3</v>
      </c>
      <c r="M110">
        <f t="shared" si="1"/>
        <v>5.5370906872780415E-4</v>
      </c>
      <c r="O110">
        <f t="shared" si="1"/>
        <v>1.2448650482196829E-4</v>
      </c>
      <c r="P110">
        <f t="shared" si="1"/>
        <v>2.9703360506203632E-5</v>
      </c>
      <c r="Q110">
        <f t="shared" si="1"/>
        <v>7.5731602768428529E-6</v>
      </c>
      <c r="R110">
        <f t="shared" si="1"/>
        <v>2.0621735223253756E-6</v>
      </c>
      <c r="S110">
        <f t="shared" si="1"/>
        <v>5.9779212425889227E-7</v>
      </c>
      <c r="T110">
        <f t="shared" si="1"/>
        <v>1.8371988936875624E-7</v>
      </c>
      <c r="U110">
        <f t="shared" si="2"/>
        <v>5.9604648328104396E-8</v>
      </c>
      <c r="V110">
        <f t="shared" si="2"/>
        <v>4.2221246518482622E-10</v>
      </c>
      <c r="W110">
        <f t="shared" si="2"/>
        <v>7.0814123229693547E-12</v>
      </c>
      <c r="X110">
        <f t="shared" si="2"/>
        <v>1.0658141036401498E-14</v>
      </c>
      <c r="Y110">
        <f t="shared" si="2"/>
        <v>6.7108863999999502E-17</v>
      </c>
      <c r="Z110">
        <f t="shared" si="2"/>
        <v>9.000000000000001E-24</v>
      </c>
      <c r="AA110">
        <f t="shared" si="2"/>
        <v>4.1666661828716124E-2</v>
      </c>
    </row>
    <row r="111" spans="3:27" x14ac:dyDescent="0.25">
      <c r="C111" s="5">
        <v>24</v>
      </c>
      <c r="D111">
        <f t="shared" si="1"/>
        <v>0.70000000000005924</v>
      </c>
      <c r="E111">
        <f t="shared" si="1"/>
        <v>0.50000001490116164</v>
      </c>
      <c r="F111">
        <f t="shared" si="1"/>
        <v>0.40000113721475439</v>
      </c>
      <c r="G111">
        <f t="shared" si="1"/>
        <v>0.30004023745470876</v>
      </c>
      <c r="H111">
        <f t="shared" si="1"/>
        <v>0.20075844395751846</v>
      </c>
      <c r="I111">
        <f t="shared" si="1"/>
        <v>0.10773421781768738</v>
      </c>
      <c r="K111">
        <f t="shared" si="1"/>
        <v>1.0168072190020819E-2</v>
      </c>
      <c r="L111">
        <f t="shared" si="1"/>
        <v>2.1187289820536067E-3</v>
      </c>
      <c r="M111">
        <f t="shared" si="1"/>
        <v>4.2574871369540897E-4</v>
      </c>
      <c r="O111">
        <f t="shared" si="1"/>
        <v>8.8911026142202569E-5</v>
      </c>
      <c r="P111">
        <f t="shared" si="1"/>
        <v>1.9801848216511595E-5</v>
      </c>
      <c r="Q111">
        <f t="shared" si="1"/>
        <v>4.7332027697122794E-6</v>
      </c>
      <c r="R111">
        <f t="shared" si="1"/>
        <v>1.213041776954554E-6</v>
      </c>
      <c r="S111">
        <f t="shared" si="1"/>
        <v>3.3210662540453686E-7</v>
      </c>
      <c r="T111">
        <f t="shared" si="1"/>
        <v>9.6694669265274689E-8</v>
      </c>
      <c r="U111">
        <f t="shared" si="2"/>
        <v>2.9802323275873699E-8</v>
      </c>
      <c r="V111">
        <f t="shared" si="2"/>
        <v>1.6888498604540757E-10</v>
      </c>
      <c r="W111">
        <f t="shared" si="2"/>
        <v>2.3604707743175433E-12</v>
      </c>
      <c r="X111">
        <f t="shared" si="2"/>
        <v>2.664535259100367E-15</v>
      </c>
      <c r="Y111">
        <f t="shared" si="2"/>
        <v>1.3421772799999863E-17</v>
      </c>
      <c r="Z111">
        <f t="shared" si="2"/>
        <v>9.0000000000000002E-25</v>
      </c>
      <c r="AA111">
        <f t="shared" si="2"/>
        <v>3.9999995168309897E-2</v>
      </c>
    </row>
    <row r="112" spans="3:27" ht="15.75" thickBot="1" x14ac:dyDescent="0.3">
      <c r="C112" s="6">
        <v>25</v>
      </c>
      <c r="D112">
        <f t="shared" si="1"/>
        <v>0.70000000000001783</v>
      </c>
      <c r="E112">
        <f t="shared" si="1"/>
        <v>0.50000000745058071</v>
      </c>
      <c r="F112">
        <f t="shared" si="1"/>
        <v>0.40000068232807667</v>
      </c>
      <c r="G112">
        <f t="shared" si="1"/>
        <v>0.30002816508500479</v>
      </c>
      <c r="H112">
        <f t="shared" si="1"/>
        <v>0.20060629532498905</v>
      </c>
      <c r="I112">
        <f t="shared" si="1"/>
        <v>0.10690737290929021</v>
      </c>
      <c r="K112">
        <f t="shared" si="1"/>
        <v>9.1590385678830908E-3</v>
      </c>
      <c r="L112">
        <f t="shared" si="1"/>
        <v>1.7624956096039964E-3</v>
      </c>
      <c r="M112">
        <f t="shared" si="1"/>
        <v>3.2739179004763231E-4</v>
      </c>
      <c r="O112">
        <f t="shared" si="1"/>
        <v>6.3503842821695266E-5</v>
      </c>
      <c r="P112">
        <f t="shared" si="1"/>
        <v>1.32010578741115E-5</v>
      </c>
      <c r="Q112">
        <f t="shared" si="1"/>
        <v>2.9582429798427555E-6</v>
      </c>
      <c r="R112">
        <f t="shared" si="1"/>
        <v>7.1355347728492594E-7</v>
      </c>
      <c r="S112">
        <f t="shared" si="1"/>
        <v>1.8450364673869675E-7</v>
      </c>
      <c r="T112">
        <f t="shared" si="1"/>
        <v>5.0891928602261284E-8</v>
      </c>
      <c r="U112">
        <f t="shared" si="2"/>
        <v>1.4901161415892258E-8</v>
      </c>
      <c r="V112">
        <f t="shared" si="2"/>
        <v>6.7553994413599658E-11</v>
      </c>
      <c r="W112">
        <f t="shared" si="2"/>
        <v>7.8682359143856114E-13</v>
      </c>
      <c r="X112">
        <f t="shared" si="2"/>
        <v>6.6613381477509353E-16</v>
      </c>
      <c r="Y112">
        <f t="shared" si="2"/>
        <v>2.6843545599999843E-18</v>
      </c>
      <c r="Z112">
        <f t="shared" si="2"/>
        <v>8.9999999999999998E-26</v>
      </c>
      <c r="AA112">
        <f t="shared" si="2"/>
        <v>3.8461533616630815E-2</v>
      </c>
    </row>
    <row r="113" spans="3:7" ht="15.75" thickBot="1" x14ac:dyDescent="0.3"/>
    <row r="114" spans="3:7" ht="15.75" thickBot="1" x14ac:dyDescent="0.3">
      <c r="C114" s="54" t="s">
        <v>36</v>
      </c>
      <c r="D114" s="55"/>
      <c r="F114" s="54" t="s">
        <v>36</v>
      </c>
      <c r="G114" s="55"/>
    </row>
    <row r="115" spans="3:7" ht="15.75" thickBot="1" x14ac:dyDescent="0.3"/>
    <row r="116" spans="3:7" ht="15.75" thickBot="1" x14ac:dyDescent="0.3">
      <c r="C116" s="40" t="s">
        <v>1</v>
      </c>
      <c r="D116" s="40" t="s">
        <v>37</v>
      </c>
      <c r="F116" s="40" t="s">
        <v>37</v>
      </c>
      <c r="G116" s="40" t="s">
        <v>1</v>
      </c>
    </row>
    <row r="117" spans="3:7" x14ac:dyDescent="0.25">
      <c r="C117" s="5">
        <v>1</v>
      </c>
      <c r="D117" s="39">
        <v>1.0000000000000001E-5</v>
      </c>
      <c r="F117" s="5">
        <v>2.0000000000000001E-4</v>
      </c>
      <c r="G117" s="5">
        <v>1</v>
      </c>
    </row>
    <row r="118" spans="3:7" x14ac:dyDescent="0.25">
      <c r="C118" s="5">
        <v>1</v>
      </c>
      <c r="D118" s="5">
        <v>1</v>
      </c>
      <c r="F118" s="5">
        <v>2.0000000000000001E-4</v>
      </c>
      <c r="G118" s="5">
        <v>50</v>
      </c>
    </row>
    <row r="119" spans="3:7" x14ac:dyDescent="0.25">
      <c r="C119" s="5">
        <f>+C117+1</f>
        <v>2</v>
      </c>
      <c r="D119" s="5">
        <f>+D117</f>
        <v>1.0000000000000001E-5</v>
      </c>
      <c r="F119" s="5">
        <f>+F117+0.0001</f>
        <v>3.0000000000000003E-4</v>
      </c>
      <c r="G119" s="5">
        <f>+G117</f>
        <v>1</v>
      </c>
    </row>
    <row r="120" spans="3:7" x14ac:dyDescent="0.25">
      <c r="C120" s="5">
        <f>+C118+1</f>
        <v>2</v>
      </c>
      <c r="D120" s="5">
        <f>+D118</f>
        <v>1</v>
      </c>
      <c r="F120" s="5">
        <f>+F118+0.0001</f>
        <v>3.0000000000000003E-4</v>
      </c>
      <c r="G120" s="5">
        <f>+G118</f>
        <v>50</v>
      </c>
    </row>
    <row r="121" spans="3:7" x14ac:dyDescent="0.25">
      <c r="C121" s="5">
        <f t="shared" ref="C121:C154" si="3">+C119+1</f>
        <v>3</v>
      </c>
      <c r="D121" s="5">
        <f t="shared" ref="D121:D166" si="4">+D119</f>
        <v>1.0000000000000001E-5</v>
      </c>
      <c r="F121" s="5">
        <f t="shared" ref="F121:F130" si="5">+F119+0.0001</f>
        <v>4.0000000000000002E-4</v>
      </c>
      <c r="G121" s="5">
        <f t="shared" ref="G121:G130" si="6">+G119</f>
        <v>1</v>
      </c>
    </row>
    <row r="122" spans="3:7" x14ac:dyDescent="0.25">
      <c r="C122" s="5">
        <f t="shared" si="3"/>
        <v>3</v>
      </c>
      <c r="D122" s="5">
        <f t="shared" si="4"/>
        <v>1</v>
      </c>
      <c r="F122" s="5">
        <f t="shared" si="5"/>
        <v>4.0000000000000002E-4</v>
      </c>
      <c r="G122" s="5">
        <f t="shared" si="6"/>
        <v>50</v>
      </c>
    </row>
    <row r="123" spans="3:7" x14ac:dyDescent="0.25">
      <c r="C123" s="5">
        <f t="shared" si="3"/>
        <v>4</v>
      </c>
      <c r="D123" s="5">
        <f t="shared" si="4"/>
        <v>1.0000000000000001E-5</v>
      </c>
      <c r="F123" s="5">
        <f t="shared" si="5"/>
        <v>5.0000000000000001E-4</v>
      </c>
      <c r="G123" s="5">
        <f t="shared" si="6"/>
        <v>1</v>
      </c>
    </row>
    <row r="124" spans="3:7" x14ac:dyDescent="0.25">
      <c r="C124" s="5">
        <f t="shared" si="3"/>
        <v>4</v>
      </c>
      <c r="D124" s="5">
        <f t="shared" si="4"/>
        <v>1</v>
      </c>
      <c r="F124" s="5">
        <f t="shared" si="5"/>
        <v>5.0000000000000001E-4</v>
      </c>
      <c r="G124" s="5">
        <f t="shared" si="6"/>
        <v>50</v>
      </c>
    </row>
    <row r="125" spans="3:7" x14ac:dyDescent="0.25">
      <c r="C125" s="5">
        <f t="shared" si="3"/>
        <v>5</v>
      </c>
      <c r="D125" s="5">
        <f t="shared" si="4"/>
        <v>1.0000000000000001E-5</v>
      </c>
      <c r="F125" s="5">
        <f t="shared" si="5"/>
        <v>6.0000000000000006E-4</v>
      </c>
      <c r="G125" s="5">
        <f t="shared" si="6"/>
        <v>1</v>
      </c>
    </row>
    <row r="126" spans="3:7" x14ac:dyDescent="0.25">
      <c r="C126" s="5">
        <f t="shared" si="3"/>
        <v>5</v>
      </c>
      <c r="D126" s="5">
        <f t="shared" si="4"/>
        <v>1</v>
      </c>
      <c r="F126" s="5">
        <f t="shared" si="5"/>
        <v>6.0000000000000006E-4</v>
      </c>
      <c r="G126" s="5">
        <f t="shared" si="6"/>
        <v>50</v>
      </c>
    </row>
    <row r="127" spans="3:7" x14ac:dyDescent="0.25">
      <c r="C127" s="5">
        <f t="shared" si="3"/>
        <v>6</v>
      </c>
      <c r="D127" s="5">
        <f t="shared" si="4"/>
        <v>1.0000000000000001E-5</v>
      </c>
      <c r="F127" s="5">
        <f t="shared" si="5"/>
        <v>7.000000000000001E-4</v>
      </c>
      <c r="G127" s="5">
        <f t="shared" si="6"/>
        <v>1</v>
      </c>
    </row>
    <row r="128" spans="3:7" x14ac:dyDescent="0.25">
      <c r="C128" s="5">
        <f t="shared" si="3"/>
        <v>6</v>
      </c>
      <c r="D128" s="5">
        <f t="shared" si="4"/>
        <v>1</v>
      </c>
      <c r="F128" s="5">
        <f t="shared" si="5"/>
        <v>7.000000000000001E-4</v>
      </c>
      <c r="G128" s="5">
        <f t="shared" si="6"/>
        <v>50</v>
      </c>
    </row>
    <row r="129" spans="3:7" x14ac:dyDescent="0.25">
      <c r="C129" s="5">
        <f t="shared" si="3"/>
        <v>7</v>
      </c>
      <c r="D129" s="5">
        <f t="shared" si="4"/>
        <v>1.0000000000000001E-5</v>
      </c>
      <c r="F129" s="5">
        <f t="shared" si="5"/>
        <v>8.0000000000000015E-4</v>
      </c>
      <c r="G129" s="5">
        <f t="shared" si="6"/>
        <v>1</v>
      </c>
    </row>
    <row r="130" spans="3:7" x14ac:dyDescent="0.25">
      <c r="C130" s="5">
        <f t="shared" si="3"/>
        <v>7</v>
      </c>
      <c r="D130" s="5">
        <f t="shared" si="4"/>
        <v>1</v>
      </c>
      <c r="F130" s="5">
        <f t="shared" si="5"/>
        <v>8.0000000000000015E-4</v>
      </c>
      <c r="G130" s="5">
        <f t="shared" si="6"/>
        <v>50</v>
      </c>
    </row>
    <row r="131" spans="3:7" x14ac:dyDescent="0.25">
      <c r="C131" s="5">
        <f t="shared" si="3"/>
        <v>8</v>
      </c>
      <c r="D131" s="5">
        <f t="shared" si="4"/>
        <v>1.0000000000000001E-5</v>
      </c>
      <c r="F131" s="5">
        <f>+F129+0.0001</f>
        <v>9.0000000000000019E-4</v>
      </c>
      <c r="G131" s="5">
        <f>+G129</f>
        <v>1</v>
      </c>
    </row>
    <row r="132" spans="3:7" ht="15.75" thickBot="1" x14ac:dyDescent="0.3">
      <c r="C132" s="5">
        <f t="shared" si="3"/>
        <v>8</v>
      </c>
      <c r="D132" s="5">
        <f t="shared" si="4"/>
        <v>1</v>
      </c>
      <c r="F132" s="5">
        <f>+F130+0.0001</f>
        <v>9.0000000000000019E-4</v>
      </c>
      <c r="G132" s="5">
        <f>+G130</f>
        <v>50</v>
      </c>
    </row>
    <row r="133" spans="3:7" x14ac:dyDescent="0.25">
      <c r="C133" s="5">
        <f t="shared" si="3"/>
        <v>9</v>
      </c>
      <c r="D133" s="5">
        <f t="shared" si="4"/>
        <v>1.0000000000000001E-5</v>
      </c>
      <c r="F133" s="40" t="s">
        <v>37</v>
      </c>
      <c r="G133" s="40" t="s">
        <v>1</v>
      </c>
    </row>
    <row r="134" spans="3:7" x14ac:dyDescent="0.25">
      <c r="C134" s="5">
        <f t="shared" si="3"/>
        <v>9</v>
      </c>
      <c r="D134" s="5">
        <f t="shared" si="4"/>
        <v>1</v>
      </c>
      <c r="F134" s="5">
        <v>1E-3</v>
      </c>
      <c r="G134" s="5">
        <v>1</v>
      </c>
    </row>
    <row r="135" spans="3:7" x14ac:dyDescent="0.25">
      <c r="C135" s="5">
        <f t="shared" si="3"/>
        <v>10</v>
      </c>
      <c r="D135" s="5">
        <f t="shared" si="4"/>
        <v>1.0000000000000001E-5</v>
      </c>
      <c r="F135" s="5">
        <v>1E-3</v>
      </c>
      <c r="G135" s="5">
        <v>50</v>
      </c>
    </row>
    <row r="136" spans="3:7" x14ac:dyDescent="0.25">
      <c r="C136" s="5">
        <f t="shared" si="3"/>
        <v>10</v>
      </c>
      <c r="D136" s="5">
        <f t="shared" si="4"/>
        <v>1</v>
      </c>
      <c r="F136" s="5">
        <f>+F134+0.001</f>
        <v>2E-3</v>
      </c>
      <c r="G136" s="5">
        <f>+G134</f>
        <v>1</v>
      </c>
    </row>
    <row r="137" spans="3:7" x14ac:dyDescent="0.25">
      <c r="C137" s="5">
        <f t="shared" si="3"/>
        <v>11</v>
      </c>
      <c r="D137" s="5">
        <f t="shared" si="4"/>
        <v>1.0000000000000001E-5</v>
      </c>
      <c r="F137" s="5">
        <f t="shared" ref="F137:F150" si="7">+F135+0.001</f>
        <v>2E-3</v>
      </c>
      <c r="G137" s="5">
        <f t="shared" ref="G137:G150" si="8">+G135</f>
        <v>50</v>
      </c>
    </row>
    <row r="138" spans="3:7" x14ac:dyDescent="0.25">
      <c r="C138" s="5">
        <f t="shared" si="3"/>
        <v>11</v>
      </c>
      <c r="D138" s="5">
        <f t="shared" si="4"/>
        <v>1</v>
      </c>
      <c r="F138" s="5">
        <f t="shared" si="7"/>
        <v>3.0000000000000001E-3</v>
      </c>
      <c r="G138" s="5">
        <f t="shared" si="8"/>
        <v>1</v>
      </c>
    </row>
    <row r="139" spans="3:7" x14ac:dyDescent="0.25">
      <c r="C139" s="5">
        <f t="shared" si="3"/>
        <v>12</v>
      </c>
      <c r="D139" s="5">
        <f t="shared" si="4"/>
        <v>1.0000000000000001E-5</v>
      </c>
      <c r="F139" s="5">
        <f t="shared" si="7"/>
        <v>3.0000000000000001E-3</v>
      </c>
      <c r="G139" s="5">
        <f t="shared" si="8"/>
        <v>50</v>
      </c>
    </row>
    <row r="140" spans="3:7" x14ac:dyDescent="0.25">
      <c r="C140" s="5">
        <f t="shared" si="3"/>
        <v>12</v>
      </c>
      <c r="D140" s="5">
        <f t="shared" si="4"/>
        <v>1</v>
      </c>
      <c r="F140" s="5">
        <f t="shared" si="7"/>
        <v>4.0000000000000001E-3</v>
      </c>
      <c r="G140" s="5">
        <f t="shared" si="8"/>
        <v>1</v>
      </c>
    </row>
    <row r="141" spans="3:7" x14ac:dyDescent="0.25">
      <c r="C141" s="5">
        <f t="shared" si="3"/>
        <v>13</v>
      </c>
      <c r="D141" s="5">
        <f t="shared" si="4"/>
        <v>1.0000000000000001E-5</v>
      </c>
      <c r="F141" s="5">
        <f t="shared" si="7"/>
        <v>4.0000000000000001E-3</v>
      </c>
      <c r="G141" s="5">
        <f t="shared" si="8"/>
        <v>50</v>
      </c>
    </row>
    <row r="142" spans="3:7" x14ac:dyDescent="0.25">
      <c r="C142" s="5">
        <f t="shared" si="3"/>
        <v>13</v>
      </c>
      <c r="D142" s="5">
        <f t="shared" si="4"/>
        <v>1</v>
      </c>
      <c r="F142" s="5">
        <f t="shared" si="7"/>
        <v>5.0000000000000001E-3</v>
      </c>
      <c r="G142" s="5">
        <f t="shared" si="8"/>
        <v>1</v>
      </c>
    </row>
    <row r="143" spans="3:7" x14ac:dyDescent="0.25">
      <c r="C143" s="5">
        <f t="shared" si="3"/>
        <v>14</v>
      </c>
      <c r="D143" s="5">
        <f t="shared" si="4"/>
        <v>1.0000000000000001E-5</v>
      </c>
      <c r="F143" s="5">
        <f t="shared" si="7"/>
        <v>5.0000000000000001E-3</v>
      </c>
      <c r="G143" s="5">
        <f t="shared" si="8"/>
        <v>50</v>
      </c>
    </row>
    <row r="144" spans="3:7" x14ac:dyDescent="0.25">
      <c r="C144" s="5">
        <f t="shared" si="3"/>
        <v>14</v>
      </c>
      <c r="D144" s="5">
        <f t="shared" si="4"/>
        <v>1</v>
      </c>
      <c r="F144" s="5">
        <f t="shared" si="7"/>
        <v>6.0000000000000001E-3</v>
      </c>
      <c r="G144" s="5">
        <f t="shared" si="8"/>
        <v>1</v>
      </c>
    </row>
    <row r="145" spans="3:7" x14ac:dyDescent="0.25">
      <c r="C145" s="5">
        <f t="shared" si="3"/>
        <v>15</v>
      </c>
      <c r="D145" s="5">
        <f t="shared" si="4"/>
        <v>1.0000000000000001E-5</v>
      </c>
      <c r="F145" s="5">
        <f t="shared" si="7"/>
        <v>6.0000000000000001E-3</v>
      </c>
      <c r="G145" s="5">
        <f t="shared" si="8"/>
        <v>50</v>
      </c>
    </row>
    <row r="146" spans="3:7" x14ac:dyDescent="0.25">
      <c r="C146" s="5">
        <f t="shared" si="3"/>
        <v>15</v>
      </c>
      <c r="D146" s="5">
        <f t="shared" si="4"/>
        <v>1</v>
      </c>
      <c r="F146" s="5">
        <f>+F144+0.001</f>
        <v>7.0000000000000001E-3</v>
      </c>
      <c r="G146" s="5">
        <f>+G144</f>
        <v>1</v>
      </c>
    </row>
    <row r="147" spans="3:7" x14ac:dyDescent="0.25">
      <c r="C147" s="5">
        <f t="shared" si="3"/>
        <v>16</v>
      </c>
      <c r="D147" s="5">
        <f t="shared" si="4"/>
        <v>1.0000000000000001E-5</v>
      </c>
      <c r="F147" s="5">
        <f t="shared" si="7"/>
        <v>7.0000000000000001E-3</v>
      </c>
      <c r="G147" s="5">
        <f t="shared" si="8"/>
        <v>50</v>
      </c>
    </row>
    <row r="148" spans="3:7" x14ac:dyDescent="0.25">
      <c r="C148" s="5">
        <f t="shared" si="3"/>
        <v>16</v>
      </c>
      <c r="D148" s="5">
        <f t="shared" si="4"/>
        <v>1</v>
      </c>
      <c r="F148" s="5">
        <f t="shared" si="7"/>
        <v>8.0000000000000002E-3</v>
      </c>
      <c r="G148" s="5">
        <f t="shared" si="8"/>
        <v>1</v>
      </c>
    </row>
    <row r="149" spans="3:7" x14ac:dyDescent="0.25">
      <c r="C149" s="5">
        <f t="shared" si="3"/>
        <v>17</v>
      </c>
      <c r="D149" s="5">
        <f t="shared" si="4"/>
        <v>1.0000000000000001E-5</v>
      </c>
      <c r="F149" s="5">
        <f t="shared" si="7"/>
        <v>8.0000000000000002E-3</v>
      </c>
      <c r="G149" s="5">
        <f t="shared" si="8"/>
        <v>50</v>
      </c>
    </row>
    <row r="150" spans="3:7" x14ac:dyDescent="0.25">
      <c r="C150" s="5">
        <f t="shared" si="3"/>
        <v>17</v>
      </c>
      <c r="D150" s="5">
        <f t="shared" si="4"/>
        <v>1</v>
      </c>
      <c r="F150" s="5">
        <f t="shared" si="7"/>
        <v>9.0000000000000011E-3</v>
      </c>
      <c r="G150" s="5">
        <f t="shared" si="8"/>
        <v>1</v>
      </c>
    </row>
    <row r="151" spans="3:7" ht="15.75" thickBot="1" x14ac:dyDescent="0.3">
      <c r="C151" s="5">
        <f t="shared" si="3"/>
        <v>18</v>
      </c>
      <c r="D151" s="5">
        <f t="shared" si="4"/>
        <v>1.0000000000000001E-5</v>
      </c>
      <c r="F151" s="5">
        <f>+F149+0.001</f>
        <v>9.0000000000000011E-3</v>
      </c>
      <c r="G151" s="5">
        <f>+G149</f>
        <v>50</v>
      </c>
    </row>
    <row r="152" spans="3:7" x14ac:dyDescent="0.25">
      <c r="C152" s="5">
        <f t="shared" si="3"/>
        <v>18</v>
      </c>
      <c r="D152" s="5">
        <f t="shared" si="4"/>
        <v>1</v>
      </c>
      <c r="F152" s="40" t="s">
        <v>37</v>
      </c>
      <c r="G152" s="40" t="s">
        <v>1</v>
      </c>
    </row>
    <row r="153" spans="3:7" x14ac:dyDescent="0.25">
      <c r="C153" s="5">
        <f t="shared" si="3"/>
        <v>19</v>
      </c>
      <c r="D153" s="5">
        <f t="shared" si="4"/>
        <v>1.0000000000000001E-5</v>
      </c>
      <c r="F153" s="5">
        <v>0.01</v>
      </c>
      <c r="G153" s="5">
        <v>1</v>
      </c>
    </row>
    <row r="154" spans="3:7" x14ac:dyDescent="0.25">
      <c r="C154" s="5">
        <f t="shared" si="3"/>
        <v>19</v>
      </c>
      <c r="D154" s="5">
        <f t="shared" si="4"/>
        <v>1</v>
      </c>
      <c r="F154" s="5">
        <v>0.01</v>
      </c>
      <c r="G154" s="5">
        <v>50</v>
      </c>
    </row>
    <row r="155" spans="3:7" x14ac:dyDescent="0.25">
      <c r="C155" s="5">
        <f>+C153+1</f>
        <v>20</v>
      </c>
      <c r="D155" s="5">
        <f t="shared" si="4"/>
        <v>1.0000000000000001E-5</v>
      </c>
      <c r="F155" s="5">
        <f>+F153+0.01</f>
        <v>0.02</v>
      </c>
      <c r="G155" s="5">
        <f>+G153</f>
        <v>1</v>
      </c>
    </row>
    <row r="156" spans="3:7" x14ac:dyDescent="0.25">
      <c r="C156" s="5">
        <f>+C154+1</f>
        <v>20</v>
      </c>
      <c r="D156" s="5">
        <f t="shared" si="4"/>
        <v>1</v>
      </c>
      <c r="F156" s="5">
        <f t="shared" ref="F156:F170" si="9">+F154+0.01</f>
        <v>0.02</v>
      </c>
      <c r="G156" s="5">
        <f t="shared" ref="G156:G170" si="10">+G154</f>
        <v>50</v>
      </c>
    </row>
    <row r="157" spans="3:7" x14ac:dyDescent="0.25">
      <c r="C157" s="5">
        <f t="shared" ref="C157:C163" si="11">+C155+1</f>
        <v>21</v>
      </c>
      <c r="D157" s="5">
        <f t="shared" si="4"/>
        <v>1.0000000000000001E-5</v>
      </c>
      <c r="F157" s="5">
        <f t="shared" si="9"/>
        <v>0.03</v>
      </c>
      <c r="G157" s="5">
        <f t="shared" si="10"/>
        <v>1</v>
      </c>
    </row>
    <row r="158" spans="3:7" x14ac:dyDescent="0.25">
      <c r="C158" s="5">
        <f t="shared" si="11"/>
        <v>21</v>
      </c>
      <c r="D158" s="5">
        <f t="shared" si="4"/>
        <v>1</v>
      </c>
      <c r="F158" s="5">
        <f t="shared" si="9"/>
        <v>0.03</v>
      </c>
      <c r="G158" s="5">
        <f t="shared" si="10"/>
        <v>50</v>
      </c>
    </row>
    <row r="159" spans="3:7" x14ac:dyDescent="0.25">
      <c r="C159" s="5">
        <f t="shared" si="11"/>
        <v>22</v>
      </c>
      <c r="D159" s="5">
        <f t="shared" si="4"/>
        <v>1.0000000000000001E-5</v>
      </c>
      <c r="F159" s="5">
        <f t="shared" si="9"/>
        <v>0.04</v>
      </c>
      <c r="G159" s="5">
        <f t="shared" si="10"/>
        <v>1</v>
      </c>
    </row>
    <row r="160" spans="3:7" x14ac:dyDescent="0.25">
      <c r="C160" s="5">
        <f t="shared" si="11"/>
        <v>22</v>
      </c>
      <c r="D160" s="5">
        <f t="shared" si="4"/>
        <v>1</v>
      </c>
      <c r="F160" s="5">
        <f t="shared" si="9"/>
        <v>0.04</v>
      </c>
      <c r="G160" s="5">
        <f t="shared" si="10"/>
        <v>50</v>
      </c>
    </row>
    <row r="161" spans="3:7" x14ac:dyDescent="0.25">
      <c r="C161" s="5">
        <f t="shared" si="11"/>
        <v>23</v>
      </c>
      <c r="D161" s="5">
        <f t="shared" si="4"/>
        <v>1.0000000000000001E-5</v>
      </c>
      <c r="F161" s="5">
        <f t="shared" si="9"/>
        <v>0.05</v>
      </c>
      <c r="G161" s="5">
        <f t="shared" si="10"/>
        <v>1</v>
      </c>
    </row>
    <row r="162" spans="3:7" x14ac:dyDescent="0.25">
      <c r="C162" s="5">
        <f t="shared" si="11"/>
        <v>23</v>
      </c>
      <c r="D162" s="5">
        <f t="shared" si="4"/>
        <v>1</v>
      </c>
      <c r="F162" s="5">
        <f t="shared" si="9"/>
        <v>0.05</v>
      </c>
      <c r="G162" s="5">
        <f t="shared" si="10"/>
        <v>50</v>
      </c>
    </row>
    <row r="163" spans="3:7" x14ac:dyDescent="0.25">
      <c r="C163" s="5">
        <f t="shared" si="11"/>
        <v>24</v>
      </c>
      <c r="D163" s="5">
        <f t="shared" si="4"/>
        <v>1.0000000000000001E-5</v>
      </c>
      <c r="F163" s="5">
        <f t="shared" si="9"/>
        <v>6.0000000000000005E-2</v>
      </c>
      <c r="G163" s="5">
        <f t="shared" si="10"/>
        <v>1</v>
      </c>
    </row>
    <row r="164" spans="3:7" x14ac:dyDescent="0.25">
      <c r="C164" s="5">
        <f>+C162+1</f>
        <v>24</v>
      </c>
      <c r="D164" s="5">
        <f t="shared" si="4"/>
        <v>1</v>
      </c>
      <c r="F164" s="5">
        <f t="shared" si="9"/>
        <v>6.0000000000000005E-2</v>
      </c>
      <c r="G164" s="5">
        <f t="shared" si="10"/>
        <v>50</v>
      </c>
    </row>
    <row r="165" spans="3:7" x14ac:dyDescent="0.25">
      <c r="C165" s="5">
        <f>+C163+1</f>
        <v>25</v>
      </c>
      <c r="D165" s="5">
        <f t="shared" si="4"/>
        <v>1.0000000000000001E-5</v>
      </c>
      <c r="F165" s="5">
        <f t="shared" si="9"/>
        <v>7.0000000000000007E-2</v>
      </c>
      <c r="G165" s="5">
        <f t="shared" si="10"/>
        <v>1</v>
      </c>
    </row>
    <row r="166" spans="3:7" ht="15.75" thickBot="1" x14ac:dyDescent="0.3">
      <c r="C166" s="6">
        <f>+C164+1</f>
        <v>25</v>
      </c>
      <c r="D166" s="6">
        <f t="shared" si="4"/>
        <v>1</v>
      </c>
      <c r="F166" s="5">
        <f t="shared" si="9"/>
        <v>7.0000000000000007E-2</v>
      </c>
      <c r="G166" s="5">
        <f t="shared" si="10"/>
        <v>50</v>
      </c>
    </row>
    <row r="167" spans="3:7" x14ac:dyDescent="0.25">
      <c r="F167" s="5">
        <f t="shared" si="9"/>
        <v>0.08</v>
      </c>
      <c r="G167" s="5">
        <f>+G165</f>
        <v>1</v>
      </c>
    </row>
    <row r="168" spans="3:7" x14ac:dyDescent="0.25">
      <c r="F168" s="5">
        <f t="shared" si="9"/>
        <v>0.08</v>
      </c>
      <c r="G168" s="5">
        <f t="shared" si="10"/>
        <v>50</v>
      </c>
    </row>
    <row r="169" spans="3:7" x14ac:dyDescent="0.25">
      <c r="F169" s="5">
        <f t="shared" si="9"/>
        <v>0.09</v>
      </c>
      <c r="G169" s="5">
        <f t="shared" si="10"/>
        <v>1</v>
      </c>
    </row>
    <row r="170" spans="3:7" ht="15.75" thickBot="1" x14ac:dyDescent="0.3">
      <c r="F170" s="5">
        <f t="shared" si="9"/>
        <v>0.09</v>
      </c>
      <c r="G170" s="5">
        <f t="shared" si="10"/>
        <v>50</v>
      </c>
    </row>
    <row r="171" spans="3:7" x14ac:dyDescent="0.25">
      <c r="F171" s="40" t="s">
        <v>37</v>
      </c>
      <c r="G171" s="40" t="s">
        <v>1</v>
      </c>
    </row>
    <row r="172" spans="3:7" x14ac:dyDescent="0.25">
      <c r="F172" s="5">
        <v>0.2</v>
      </c>
      <c r="G172" s="5">
        <v>1</v>
      </c>
    </row>
    <row r="173" spans="3:7" x14ac:dyDescent="0.25">
      <c r="F173" s="5">
        <v>0.2</v>
      </c>
      <c r="G173" s="5">
        <v>50</v>
      </c>
    </row>
    <row r="174" spans="3:7" x14ac:dyDescent="0.25">
      <c r="F174" s="5">
        <f>+F172+0.1</f>
        <v>0.30000000000000004</v>
      </c>
      <c r="G174" s="5">
        <f>+G172</f>
        <v>1</v>
      </c>
    </row>
    <row r="175" spans="3:7" x14ac:dyDescent="0.25">
      <c r="F175" s="5">
        <f t="shared" ref="F175:F186" si="12">+F173+0.1</f>
        <v>0.30000000000000004</v>
      </c>
      <c r="G175" s="5">
        <f t="shared" ref="G175:G186" si="13">+G173</f>
        <v>50</v>
      </c>
    </row>
    <row r="176" spans="3:7" x14ac:dyDescent="0.25">
      <c r="F176" s="5">
        <f t="shared" si="12"/>
        <v>0.4</v>
      </c>
      <c r="G176" s="5">
        <f t="shared" si="13"/>
        <v>1</v>
      </c>
    </row>
    <row r="177" spans="6:7" x14ac:dyDescent="0.25">
      <c r="F177" s="5">
        <f t="shared" si="12"/>
        <v>0.4</v>
      </c>
      <c r="G177" s="5">
        <f t="shared" si="13"/>
        <v>50</v>
      </c>
    </row>
    <row r="178" spans="6:7" x14ac:dyDescent="0.25">
      <c r="F178" s="5">
        <f t="shared" si="12"/>
        <v>0.5</v>
      </c>
      <c r="G178" s="5">
        <f t="shared" si="13"/>
        <v>1</v>
      </c>
    </row>
    <row r="179" spans="6:7" x14ac:dyDescent="0.25">
      <c r="F179" s="5">
        <f t="shared" si="12"/>
        <v>0.5</v>
      </c>
      <c r="G179" s="5">
        <f t="shared" si="13"/>
        <v>50</v>
      </c>
    </row>
    <row r="180" spans="6:7" x14ac:dyDescent="0.25">
      <c r="F180" s="5">
        <f t="shared" si="12"/>
        <v>0.6</v>
      </c>
      <c r="G180" s="5">
        <f t="shared" si="13"/>
        <v>1</v>
      </c>
    </row>
    <row r="181" spans="6:7" x14ac:dyDescent="0.25">
      <c r="F181" s="5">
        <f t="shared" si="12"/>
        <v>0.6</v>
      </c>
      <c r="G181" s="5">
        <f t="shared" si="13"/>
        <v>50</v>
      </c>
    </row>
    <row r="182" spans="6:7" x14ac:dyDescent="0.25">
      <c r="F182" s="5">
        <f t="shared" si="12"/>
        <v>0.7</v>
      </c>
      <c r="G182" s="5">
        <f t="shared" si="13"/>
        <v>1</v>
      </c>
    </row>
    <row r="183" spans="6:7" x14ac:dyDescent="0.25">
      <c r="F183" s="5">
        <f t="shared" si="12"/>
        <v>0.7</v>
      </c>
      <c r="G183" s="5">
        <f t="shared" si="13"/>
        <v>50</v>
      </c>
    </row>
    <row r="184" spans="6:7" x14ac:dyDescent="0.25">
      <c r="F184" s="5">
        <f t="shared" si="12"/>
        <v>0.79999999999999993</v>
      </c>
      <c r="G184" s="5">
        <f t="shared" si="13"/>
        <v>1</v>
      </c>
    </row>
    <row r="185" spans="6:7" x14ac:dyDescent="0.25">
      <c r="F185" s="5">
        <f t="shared" si="12"/>
        <v>0.79999999999999993</v>
      </c>
      <c r="G185" s="5">
        <f t="shared" si="13"/>
        <v>50</v>
      </c>
    </row>
    <row r="186" spans="6:7" x14ac:dyDescent="0.25">
      <c r="F186" s="5">
        <f t="shared" si="12"/>
        <v>0.89999999999999991</v>
      </c>
      <c r="G186" s="5">
        <f t="shared" si="13"/>
        <v>1</v>
      </c>
    </row>
    <row r="187" spans="6:7" x14ac:dyDescent="0.25">
      <c r="F187" s="5">
        <f>+F185+0.1</f>
        <v>0.89999999999999991</v>
      </c>
      <c r="G187" s="5">
        <f>+G185</f>
        <v>50</v>
      </c>
    </row>
  </sheetData>
  <mergeCells count="107">
    <mergeCell ref="U13:V13"/>
    <mergeCell ref="W13:X13"/>
    <mergeCell ref="U14:V14"/>
    <mergeCell ref="W14:X14"/>
    <mergeCell ref="U21:V21"/>
    <mergeCell ref="W21:X21"/>
    <mergeCell ref="U22:V22"/>
    <mergeCell ref="W22:X22"/>
    <mergeCell ref="C114:D114"/>
    <mergeCell ref="O66:P66"/>
    <mergeCell ref="Q66:R66"/>
    <mergeCell ref="S66:T66"/>
    <mergeCell ref="U66:V66"/>
    <mergeCell ref="W66:X66"/>
    <mergeCell ref="O64:X64"/>
    <mergeCell ref="U67:V67"/>
    <mergeCell ref="W67:X67"/>
    <mergeCell ref="C83:AA83"/>
    <mergeCell ref="F114:G114"/>
    <mergeCell ref="Q31:R31"/>
    <mergeCell ref="S31:T31"/>
    <mergeCell ref="O49:X49"/>
    <mergeCell ref="U52:V52"/>
    <mergeCell ref="U53:V53"/>
    <mergeCell ref="U58:V58"/>
    <mergeCell ref="U59:V59"/>
    <mergeCell ref="W52:X52"/>
    <mergeCell ref="W53:X53"/>
    <mergeCell ref="W58:X58"/>
    <mergeCell ref="W59:X59"/>
    <mergeCell ref="O51:P51"/>
    <mergeCell ref="Q51:R51"/>
    <mergeCell ref="S51:T51"/>
    <mergeCell ref="U51:V51"/>
    <mergeCell ref="W51:X51"/>
    <mergeCell ref="Q53:R53"/>
    <mergeCell ref="S53:T53"/>
    <mergeCell ref="O59:P59"/>
    <mergeCell ref="Q59:R59"/>
    <mergeCell ref="S59:T59"/>
    <mergeCell ref="O52:P52"/>
    <mergeCell ref="Q52:R52"/>
    <mergeCell ref="S52:T52"/>
    <mergeCell ref="O53:P53"/>
    <mergeCell ref="U39:V39"/>
    <mergeCell ref="U40:V40"/>
    <mergeCell ref="W32:X32"/>
    <mergeCell ref="W33:X33"/>
    <mergeCell ref="W39:X39"/>
    <mergeCell ref="W40:X40"/>
    <mergeCell ref="O7:P7"/>
    <mergeCell ref="Q7:R7"/>
    <mergeCell ref="O9:X9"/>
    <mergeCell ref="O13:P13"/>
    <mergeCell ref="Q13:R13"/>
    <mergeCell ref="S13:T13"/>
    <mergeCell ref="O14:P14"/>
    <mergeCell ref="Q14:R14"/>
    <mergeCell ref="S14:T14"/>
    <mergeCell ref="O33:P33"/>
    <mergeCell ref="Q33:R33"/>
    <mergeCell ref="S33:T33"/>
    <mergeCell ref="O21:P21"/>
    <mergeCell ref="Q21:R21"/>
    <mergeCell ref="S21:T21"/>
    <mergeCell ref="O22:P22"/>
    <mergeCell ref="Q22:R22"/>
    <mergeCell ref="S22:T22"/>
    <mergeCell ref="O2:R2"/>
    <mergeCell ref="O3:P3"/>
    <mergeCell ref="Q3:R3"/>
    <mergeCell ref="O12:P12"/>
    <mergeCell ref="Q12:R12"/>
    <mergeCell ref="S12:T12"/>
    <mergeCell ref="O4:P4"/>
    <mergeCell ref="Q4:R4"/>
    <mergeCell ref="O10:X10"/>
    <mergeCell ref="O5:P5"/>
    <mergeCell ref="Q5:R5"/>
    <mergeCell ref="O6:P6"/>
    <mergeCell ref="Q6:R6"/>
    <mergeCell ref="U12:V12"/>
    <mergeCell ref="W12:X12"/>
    <mergeCell ref="O28:X28"/>
    <mergeCell ref="O29:X29"/>
    <mergeCell ref="U32:V32"/>
    <mergeCell ref="U33:V33"/>
    <mergeCell ref="U31:V31"/>
    <mergeCell ref="W31:X31"/>
    <mergeCell ref="O31:P31"/>
    <mergeCell ref="D2:I3"/>
    <mergeCell ref="O67:P67"/>
    <mergeCell ref="Q67:R67"/>
    <mergeCell ref="S67:T67"/>
    <mergeCell ref="O39:P39"/>
    <mergeCell ref="Q39:R39"/>
    <mergeCell ref="S39:T39"/>
    <mergeCell ref="O40:P40"/>
    <mergeCell ref="Q40:R40"/>
    <mergeCell ref="S40:T40"/>
    <mergeCell ref="O32:P32"/>
    <mergeCell ref="Q32:R32"/>
    <mergeCell ref="S32:T32"/>
    <mergeCell ref="C6:J6"/>
    <mergeCell ref="O58:P58"/>
    <mergeCell ref="Q58:R58"/>
    <mergeCell ref="S58:T58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INSTRUCCIONES</vt:lpstr>
      <vt:lpstr>KREMSER ABSORCIÓN</vt:lpstr>
      <vt:lpstr>KREMSER DESORCIÓN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Lautaro Marzullo</dc:creator>
  <cp:lastModifiedBy>MOLINA Ernesto    TECHINT</cp:lastModifiedBy>
  <dcterms:created xsi:type="dcterms:W3CDTF">2020-04-18T22:50:16Z</dcterms:created>
  <dcterms:modified xsi:type="dcterms:W3CDTF">2020-04-27T12:04:36Z</dcterms:modified>
</cp:coreProperties>
</file>