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\Desktop\"/>
    </mc:Choice>
  </mc:AlternateContent>
  <xr:revisionPtr revIDLastSave="0" documentId="13_ncr:1_{099CA7B0-FA9F-4221-A828-01CF4DA301AE}" xr6:coauthVersionLast="47" xr6:coauthVersionMax="47" xr10:uidLastSave="{00000000-0000-0000-0000-000000000000}"/>
  <bookViews>
    <workbookView xWindow="-120" yWindow="-120" windowWidth="29040" windowHeight="15720" activeTab="1" xr2:uid="{16FA708E-7E53-40F3-9EA4-0E02F99C88AC}"/>
  </bookViews>
  <sheets>
    <sheet name="item 2" sheetId="1" r:id="rId1"/>
    <sheet name="item 3 - pote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F11" i="2"/>
  <c r="C66" i="2"/>
  <c r="C44" i="2"/>
  <c r="C43" i="2"/>
  <c r="C6" i="2"/>
  <c r="C7" i="2" s="1"/>
  <c r="D5" i="2"/>
  <c r="D6" i="2" s="1"/>
  <c r="D7" i="2" s="1"/>
  <c r="D38" i="1"/>
  <c r="D37" i="1"/>
  <c r="H7" i="1"/>
  <c r="D8" i="1"/>
  <c r="E8" i="1"/>
  <c r="F8" i="1"/>
  <c r="G8" i="1"/>
  <c r="H8" i="1"/>
  <c r="I8" i="1"/>
  <c r="J8" i="1"/>
  <c r="C8" i="1"/>
  <c r="D7" i="1"/>
  <c r="E7" i="1"/>
  <c r="F7" i="1"/>
  <c r="G7" i="1"/>
  <c r="I7" i="1"/>
  <c r="J7" i="1"/>
  <c r="C7" i="1"/>
  <c r="E6" i="1"/>
  <c r="F6" i="1" s="1"/>
  <c r="G6" i="1" s="1"/>
  <c r="H6" i="1" s="1"/>
  <c r="I6" i="1" s="1"/>
  <c r="J6" i="1" s="1"/>
  <c r="D6" i="1"/>
  <c r="E5" i="1"/>
  <c r="F5" i="1"/>
  <c r="G5" i="1"/>
  <c r="H5" i="1"/>
  <c r="I5" i="1"/>
  <c r="J5" i="1"/>
  <c r="D5" i="1"/>
  <c r="B5" i="1"/>
  <c r="E2" i="2"/>
  <c r="D2" i="2"/>
  <c r="C2" i="2"/>
  <c r="E2" i="1"/>
  <c r="D2" i="1"/>
  <c r="C2" i="1"/>
  <c r="E5" i="2" l="1"/>
  <c r="F5" i="2" l="1"/>
  <c r="F9" i="2" s="1"/>
  <c r="F10" i="2" s="1"/>
  <c r="E6" i="2"/>
  <c r="E7" i="2" s="1"/>
  <c r="G5" i="2" l="1"/>
  <c r="F6" i="2"/>
  <c r="F7" i="2" s="1"/>
  <c r="H5" i="2" l="1"/>
  <c r="G6" i="2"/>
  <c r="G7" i="2" s="1"/>
  <c r="I5" i="2" l="1"/>
  <c r="H6" i="2"/>
  <c r="H7" i="2" s="1"/>
  <c r="J5" i="2" l="1"/>
  <c r="J6" i="2" s="1"/>
  <c r="J7" i="2" s="1"/>
  <c r="I6" i="2"/>
  <c r="I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tc={07300FC8-BEBB-4B81-8D58-C34B52B4B56A}</author>
    <author>tc={51EEAA0D-AF47-4CBB-96BA-77B34CCDF55B}</author>
  </authors>
  <commentList>
    <comment ref="J7" authorId="0" shapeId="0" xr:uid="{07300FC8-BEBB-4B81-8D58-C34B52B4B5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Nos sirve para indicar si el suelo es de grano grueso o fino</t>
      </text>
    </comment>
    <comment ref="F9" authorId="1" shapeId="0" xr:uid="{51EEAA0D-AF47-4CBB-96BA-77B34CCDF5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Nos sirve para indicar si el suelo (que ya sabemos que es de grano grueso) es una arena o una grava</t>
      </text>
    </comment>
  </commentList>
</comments>
</file>

<file path=xl/sharedStrings.xml><?xml version="1.0" encoding="utf-8"?>
<sst xmlns="http://schemas.openxmlformats.org/spreadsheetml/2006/main" count="60" uniqueCount="32">
  <si>
    <t xml:space="preserve">Peso seco total </t>
  </si>
  <si>
    <t>3''</t>
  </si>
  <si>
    <t>1''</t>
  </si>
  <si>
    <t>3/4''</t>
  </si>
  <si>
    <t>#4</t>
  </si>
  <si>
    <t>#10</t>
  </si>
  <si>
    <t>#40</t>
  </si>
  <si>
    <t>#100</t>
  </si>
  <si>
    <t>#200</t>
  </si>
  <si>
    <t>LL</t>
  </si>
  <si>
    <t>LP</t>
  </si>
  <si>
    <t>D. apertura del tamiz [mm]</t>
  </si>
  <si>
    <t>MUESTRA</t>
  </si>
  <si>
    <t>MUESTRA SUELO</t>
  </si>
  <si>
    <t>RETENIDOS ACUMULADOS</t>
  </si>
  <si>
    <t>RETENIDOS ACUMULADOS PORCENTUALES</t>
  </si>
  <si>
    <t>PASANTE ACUMULADO PORCENTUAL</t>
  </si>
  <si>
    <t>D60</t>
  </si>
  <si>
    <t>D10</t>
  </si>
  <si>
    <t>D30</t>
  </si>
  <si>
    <t>mm</t>
  </si>
  <si>
    <t>Cu</t>
  </si>
  <si>
    <t>Cc</t>
  </si>
  <si>
    <t>SP</t>
  </si>
  <si>
    <t>PASANTE SOLO DE FRACCION GRUESA</t>
  </si>
  <si>
    <t>PESO DE FRACCION GRUESA</t>
  </si>
  <si>
    <t>RETENIDO SOLO FRACCION GRUESA</t>
  </si>
  <si>
    <t>IP</t>
  </si>
  <si>
    <t>CL-ML</t>
  </si>
  <si>
    <t>GP</t>
  </si>
  <si>
    <t>GP-GC-GM</t>
  </si>
  <si>
    <t>FINOS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</si>
</sst>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9" fontId="0" fillId="0" borderId="0" xfId="0" applyNumberFormat="1"/>
    <xf numFmtId="0" fontId="3" fillId="0" borderId="0" xfId="0" applyFont="1"/>
    <xf numFmtId="164" fontId="0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164" fontId="0" fillId="2" borderId="0" xfId="1" applyNumberFormat="1" applyFont="1" applyFill="1"/>
    <xf numFmtId="9" fontId="0" fillId="2" borderId="0" xfId="1" applyFont="1" applyFill="1"/>
    <xf numFmtId="9" fontId="0" fillId="2" borderId="0" xfId="0" applyNumberFormat="1" applyFill="1"/>
    <xf numFmtId="9" fontId="0" fillId="2" borderId="1" xfId="1" applyFont="1" applyFill="1" applyBorder="1"/>
    <xf numFmtId="0" fontId="0" fillId="2" borderId="2" xfId="0" applyFill="1" applyBorder="1"/>
    <xf numFmtId="0" fontId="0" fillId="2" borderId="3" xfId="0" applyFill="1" applyBorder="1"/>
    <xf numFmtId="9" fontId="0" fillId="2" borderId="4" xfId="0" applyNumberForma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'item 2'!$A$5</c:f>
              <c:strCache>
                <c:ptCount val="1"/>
                <c:pt idx="0">
                  <c:v>MUESTRA SUELO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'item 2'!$C$2:$J$2</c:f>
              <c:numCache>
                <c:formatCode>General</c:formatCode>
                <c:ptCount val="8"/>
                <c:pt idx="0">
                  <c:v>76.199999999999989</c:v>
                </c:pt>
                <c:pt idx="1">
                  <c:v>25.4</c:v>
                </c:pt>
                <c:pt idx="2">
                  <c:v>19.049999999999997</c:v>
                </c:pt>
                <c:pt idx="3">
                  <c:v>4.75</c:v>
                </c:pt>
                <c:pt idx="4">
                  <c:v>2</c:v>
                </c:pt>
                <c:pt idx="5">
                  <c:v>0.42499999999999999</c:v>
                </c:pt>
                <c:pt idx="6">
                  <c:v>0.15</c:v>
                </c:pt>
                <c:pt idx="7">
                  <c:v>7.3999999999999996E-2</c:v>
                </c:pt>
              </c:numCache>
            </c:numRef>
          </c:xVal>
          <c:yVal>
            <c:numRef>
              <c:f>'item 2'!$C$8:$J$8</c:f>
              <c:numCache>
                <c:formatCode>0%</c:formatCode>
                <c:ptCount val="8"/>
                <c:pt idx="0">
                  <c:v>1</c:v>
                </c:pt>
                <c:pt idx="1">
                  <c:v>0.88888888888888884</c:v>
                </c:pt>
                <c:pt idx="2">
                  <c:v>0.8</c:v>
                </c:pt>
                <c:pt idx="3">
                  <c:v>0.55555555555555558</c:v>
                </c:pt>
                <c:pt idx="4">
                  <c:v>0.44444444444444442</c:v>
                </c:pt>
                <c:pt idx="5">
                  <c:v>0.33333333333333337</c:v>
                </c:pt>
                <c:pt idx="6">
                  <c:v>0.11111111111111116</c:v>
                </c:pt>
                <c:pt idx="7">
                  <c:v>4.4444444444444398E-2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81-46B7-A453-066C71A6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28720"/>
        <c:axId val="247432880"/>
      </c:scatterChart>
      <c:valAx>
        <c:axId val="247428720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432880"/>
        <c:crosses val="autoZero"/>
        <c:crossBetween val="midCat"/>
      </c:valAx>
      <c:valAx>
        <c:axId val="2474328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428720"/>
        <c:crossesAt val="10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'item 3 - potente'!$C$2:$J$2</c:f>
              <c:numCache>
                <c:formatCode>General</c:formatCode>
                <c:ptCount val="8"/>
                <c:pt idx="0">
                  <c:v>76.199999999999989</c:v>
                </c:pt>
                <c:pt idx="1">
                  <c:v>25.4</c:v>
                </c:pt>
                <c:pt idx="2">
                  <c:v>19.049999999999997</c:v>
                </c:pt>
                <c:pt idx="3">
                  <c:v>4.75</c:v>
                </c:pt>
                <c:pt idx="4">
                  <c:v>2</c:v>
                </c:pt>
                <c:pt idx="5">
                  <c:v>0.42499999999999999</c:v>
                </c:pt>
                <c:pt idx="6">
                  <c:v>0.15</c:v>
                </c:pt>
                <c:pt idx="7">
                  <c:v>7.3999999999999996E-2</c:v>
                </c:pt>
              </c:numCache>
            </c:numRef>
          </c:xVal>
          <c:yVal>
            <c:numRef>
              <c:f>'item 3 - potente'!$C$7:$J$7</c:f>
              <c:numCache>
                <c:formatCode>0.00%</c:formatCode>
                <c:ptCount val="8"/>
                <c:pt idx="0">
                  <c:v>1</c:v>
                </c:pt>
                <c:pt idx="1">
                  <c:v>0.85</c:v>
                </c:pt>
                <c:pt idx="2">
                  <c:v>0.7</c:v>
                </c:pt>
                <c:pt idx="3">
                  <c:v>0.5</c:v>
                </c:pt>
                <c:pt idx="4">
                  <c:v>0.42000000000000004</c:v>
                </c:pt>
                <c:pt idx="5">
                  <c:v>0.36</c:v>
                </c:pt>
                <c:pt idx="6">
                  <c:v>0.18000000000000005</c:v>
                </c:pt>
                <c:pt idx="7">
                  <c:v>9.9999999999999978E-2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05-4CC4-8C20-95BCFEBF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28720"/>
        <c:axId val="247432880"/>
      </c:scatterChart>
      <c:valAx>
        <c:axId val="247428720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432880"/>
        <c:crosses val="autoZero"/>
        <c:crossBetween val="midCat"/>
      </c:valAx>
      <c:valAx>
        <c:axId val="2474328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428720"/>
        <c:crossesAt val="10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176425</xdr:colOff>
      <xdr:row>9</xdr:row>
      <xdr:rowOff>85368</xdr:rowOff>
    </xdr:from>
    <xdr:to>
      <xdr:col>11</xdr:col>
      <xdr:colOff>671725</xdr:colOff>
      <xdr:row>30</xdr:row>
      <xdr:rowOff>118707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BF9505-D756-4FBF-AF0A-AED09406D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647700</xdr:colOff>
      <xdr:row>19</xdr:row>
      <xdr:rowOff>19050</xdr:rowOff>
    </xdr:from>
    <xdr:to>
      <xdr:col>5</xdr:col>
      <xdr:colOff>457200</xdr:colOff>
      <xdr:row>19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F2C6D33-F848-49A3-A236-4B93951730CE}"/>
            </a:ext>
          </a:extLst>
        </xdr:cNvPr>
        <xdr:cNvCxnSpPr/>
      </xdr:nvCxnSpPr>
      <xdr:spPr>
        <a:xfrm>
          <a:off x="3267075" y="3905250"/>
          <a:ext cx="2819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16</xdr:row>
      <xdr:rowOff>0</xdr:rowOff>
    </xdr:from>
    <xdr:to>
      <xdr:col>4</xdr:col>
      <xdr:colOff>676275</xdr:colOff>
      <xdr:row>31</xdr:row>
      <xdr:rowOff>66675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FB7BC8F-26E1-477F-A423-413EB1599F32}"/>
            </a:ext>
          </a:extLst>
        </xdr:cNvPr>
        <xdr:cNvCxnSpPr/>
      </xdr:nvCxnSpPr>
      <xdr:spPr>
        <a:xfrm>
          <a:off x="5514975" y="3314700"/>
          <a:ext cx="28575" cy="2924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26</xdr:row>
      <xdr:rowOff>53837</xdr:rowOff>
    </xdr:from>
    <xdr:to>
      <xdr:col>9</xdr:col>
      <xdr:colOff>320951</xdr:colOff>
      <xdr:row>26</xdr:row>
      <xdr:rowOff>53837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038B26C-0938-4E89-9AD0-AAE7E867738D}"/>
            </a:ext>
          </a:extLst>
        </xdr:cNvPr>
        <xdr:cNvCxnSpPr/>
      </xdr:nvCxnSpPr>
      <xdr:spPr>
        <a:xfrm>
          <a:off x="3267075" y="5168348"/>
          <a:ext cx="576096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669649</xdr:colOff>
      <xdr:row>18</xdr:row>
      <xdr:rowOff>167309</xdr:rowOff>
    </xdr:from>
    <xdr:to>
      <xdr:col>8</xdr:col>
      <xdr:colOff>698224</xdr:colOff>
      <xdr:row>34</xdr:row>
      <xdr:rowOff>47625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C5BD568-79C8-4F09-9B1E-17C538D00F60}"/>
            </a:ext>
          </a:extLst>
        </xdr:cNvPr>
        <xdr:cNvCxnSpPr/>
      </xdr:nvCxnSpPr>
      <xdr:spPr>
        <a:xfrm>
          <a:off x="8610600" y="3790950"/>
          <a:ext cx="28575" cy="28620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628735</xdr:colOff>
      <xdr:row>23</xdr:row>
      <xdr:rowOff>102396</xdr:rowOff>
    </xdr:from>
    <xdr:to>
      <xdr:col>9</xdr:col>
      <xdr:colOff>301986</xdr:colOff>
      <xdr:row>23</xdr:row>
      <xdr:rowOff>102396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759D374-040D-40EC-ABA8-3AB65166EA55}"/>
            </a:ext>
          </a:extLst>
        </xdr:cNvPr>
        <xdr:cNvCxnSpPr/>
      </xdr:nvCxnSpPr>
      <xdr:spPr>
        <a:xfrm>
          <a:off x="3250217" y="4822750"/>
          <a:ext cx="57085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636574</xdr:colOff>
      <xdr:row>16</xdr:row>
      <xdr:rowOff>191680</xdr:rowOff>
    </xdr:from>
    <xdr:to>
      <xdr:col>7</xdr:col>
      <xdr:colOff>665149</xdr:colOff>
      <xdr:row>32</xdr:row>
      <xdr:rowOff>71995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4E595EE4-888C-4444-863E-3B32E3FEF419}"/>
            </a:ext>
          </a:extLst>
        </xdr:cNvPr>
        <xdr:cNvCxnSpPr/>
      </xdr:nvCxnSpPr>
      <xdr:spPr>
        <a:xfrm>
          <a:off x="7776109" y="3554932"/>
          <a:ext cx="28575" cy="29822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392784</xdr:colOff>
      <xdr:row>13</xdr:row>
      <xdr:rowOff>127655</xdr:rowOff>
    </xdr:from>
    <xdr:to>
      <xdr:col>9</xdr:col>
      <xdr:colOff>635410</xdr:colOff>
      <xdr:row>35</xdr:row>
      <xdr:rowOff>81300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C9F7E8-D7D1-41D2-BC3B-6047A35BF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970192</xdr:colOff>
      <xdr:row>32</xdr:row>
      <xdr:rowOff>49099</xdr:rowOff>
    </xdr:from>
    <xdr:to>
      <xdr:col>7</xdr:col>
      <xdr:colOff>401467</xdr:colOff>
      <xdr:row>32</xdr:row>
      <xdr:rowOff>49099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FC5D94-5F6C-4A77-AFF4-9043996CEFAF}"/>
            </a:ext>
          </a:extLst>
        </xdr:cNvPr>
        <xdr:cNvCxnSpPr/>
      </xdr:nvCxnSpPr>
      <xdr:spPr>
        <a:xfrm>
          <a:off x="970192" y="6362363"/>
          <a:ext cx="57209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363325</xdr:colOff>
      <xdr:row>22</xdr:row>
      <xdr:rowOff>113122</xdr:rowOff>
    </xdr:from>
    <xdr:to>
      <xdr:col>2</xdr:col>
      <xdr:colOff>378251</xdr:colOff>
      <xdr:row>35</xdr:row>
      <xdr:rowOff>39279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F874468-F77A-4552-94AB-A07E4BC91F21}"/>
            </a:ext>
          </a:extLst>
        </xdr:cNvPr>
        <xdr:cNvCxnSpPr/>
      </xdr:nvCxnSpPr>
      <xdr:spPr>
        <a:xfrm flipH="1">
          <a:off x="2828041" y="4492658"/>
          <a:ext cx="14926" cy="2351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962320</xdr:colOff>
      <xdr:row>23</xdr:row>
      <xdr:rowOff>188844</xdr:rowOff>
    </xdr:from>
    <xdr:to>
      <xdr:col>3</xdr:col>
      <xdr:colOff>490980</xdr:colOff>
      <xdr:row>23</xdr:row>
      <xdr:rowOff>188844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0883B1F-10DC-4CF3-AF0E-E617E8E4349D}"/>
            </a:ext>
          </a:extLst>
        </xdr:cNvPr>
        <xdr:cNvCxnSpPr/>
      </xdr:nvCxnSpPr>
      <xdr:spPr>
        <a:xfrm>
          <a:off x="962320" y="4801778"/>
          <a:ext cx="276401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340520</xdr:colOff>
      <xdr:row>24</xdr:row>
      <xdr:rowOff>139496</xdr:rowOff>
    </xdr:from>
    <xdr:to>
      <xdr:col>7</xdr:col>
      <xdr:colOff>355446</xdr:colOff>
      <xdr:row>37</xdr:row>
      <xdr:rowOff>65653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BCA33E7-EFCE-419B-8547-524987328CAA}"/>
            </a:ext>
          </a:extLst>
        </xdr:cNvPr>
        <xdr:cNvCxnSpPr/>
      </xdr:nvCxnSpPr>
      <xdr:spPr>
        <a:xfrm flipH="1">
          <a:off x="6630169" y="4941356"/>
          <a:ext cx="14926" cy="2382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860889</xdr:colOff>
      <xdr:row>29</xdr:row>
      <xdr:rowOff>7157</xdr:rowOff>
    </xdr:from>
    <xdr:to>
      <xdr:col>7</xdr:col>
      <xdr:colOff>292164</xdr:colOff>
      <xdr:row>29</xdr:row>
      <xdr:rowOff>7157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C187BF1-1DFC-47B7-9B65-32A6FADE1FF1}"/>
            </a:ext>
          </a:extLst>
        </xdr:cNvPr>
        <xdr:cNvCxnSpPr/>
      </xdr:nvCxnSpPr>
      <xdr:spPr>
        <a:xfrm>
          <a:off x="860889" y="5714350"/>
          <a:ext cx="5724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32935</xdr:colOff>
      <xdr:row>24</xdr:row>
      <xdr:rowOff>139819</xdr:rowOff>
    </xdr:from>
    <xdr:to>
      <xdr:col>6</xdr:col>
      <xdr:colOff>47861</xdr:colOff>
      <xdr:row>37</xdr:row>
      <xdr:rowOff>65976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82189DF-C473-4E9F-BF48-A600918B3874}"/>
            </a:ext>
          </a:extLst>
        </xdr:cNvPr>
        <xdr:cNvCxnSpPr/>
      </xdr:nvCxnSpPr>
      <xdr:spPr>
        <a:xfrm flipH="1">
          <a:off x="5560558" y="4910126"/>
          <a:ext cx="14926" cy="23620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61582</xdr:colOff>
      <xdr:row>45</xdr:row>
      <xdr:rowOff>47625</xdr:rowOff>
    </xdr:from>
    <xdr:to>
      <xdr:col>6</xdr:col>
      <xdr:colOff>251350</xdr:colOff>
      <xdr:row>60</xdr:row>
      <xdr:rowOff>97232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458275F-C226-4BB0-9D32-3E7147C7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171" y="8885464"/>
          <a:ext cx="4578073" cy="2907107"/>
        </a:xfrm>
        <a:prstGeom prst="rect">
          <a:avLst/>
        </a:prstGeom>
      </xdr:spPr>
    </xdr:pic>
    <xdr:clientData/>
  </xdr:twoCellAnchor>
  <xdr:twoCellAnchor>
    <xdr:from>
      <xdr:col>1</xdr:col>
      <xdr:colOff>720183</xdr:colOff>
      <xdr:row>54</xdr:row>
      <xdr:rowOff>51110</xdr:rowOff>
    </xdr:from>
    <xdr:to>
      <xdr:col>1</xdr:col>
      <xdr:colOff>720183</xdr:colOff>
      <xdr:row>59</xdr:row>
      <xdr:rowOff>60403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15302DD8-F5D7-402A-BDFA-379F52E0129D}"/>
            </a:ext>
          </a:extLst>
        </xdr:cNvPr>
        <xdr:cNvCxnSpPr/>
      </xdr:nvCxnSpPr>
      <xdr:spPr>
        <a:xfrm flipV="1">
          <a:off x="1844598" y="10602951"/>
          <a:ext cx="0" cy="9617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719457</xdr:colOff>
      <xdr:row>54</xdr:row>
      <xdr:rowOff>48060</xdr:rowOff>
    </xdr:from>
    <xdr:to>
      <xdr:col>1</xdr:col>
      <xdr:colOff>719457</xdr:colOff>
      <xdr:row>59</xdr:row>
      <xdr:rowOff>57353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1F992522-4943-4C64-951E-8C1D6AAA2A8C}"/>
            </a:ext>
          </a:extLst>
        </xdr:cNvPr>
        <xdr:cNvCxnSpPr/>
      </xdr:nvCxnSpPr>
      <xdr:spPr>
        <a:xfrm flipV="1">
          <a:off x="1844598" y="10602951"/>
          <a:ext cx="0" cy="9617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226217</xdr:colOff>
      <xdr:row>57</xdr:row>
      <xdr:rowOff>152169</xdr:rowOff>
    </xdr:from>
    <xdr:to>
      <xdr:col>1</xdr:col>
      <xdr:colOff>1214436</xdr:colOff>
      <xdr:row>57</xdr:row>
      <xdr:rowOff>160734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60F1638D-CEE1-4CAC-8C63-46E6131253DE}"/>
            </a:ext>
          </a:extLst>
        </xdr:cNvPr>
        <xdr:cNvCxnSpPr/>
      </xdr:nvCxnSpPr>
      <xdr:spPr>
        <a:xfrm>
          <a:off x="1351358" y="11278560"/>
          <a:ext cx="988219" cy="85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as Tasso" id="{01E2919E-67A3-46AB-B986-88274A6E56A4}" userId="Nicolas Tasso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1-10-01T22:08:53.56" personId="{01E2919E-67A3-46AB-B986-88274A6E56A4}" id="{07300FC8-BEBB-4B81-8D58-C34B52B4B56A}">
    <text>Nos sirve para indicar si el suelo es de grano grueso o fino</text>
  </threadedComment>
  <threadedComment ref="F9" dT="2021-10-01T22:09:16.27" personId="{01E2919E-67A3-46AB-B986-88274A6E56A4}" id="{51EEAA0D-AF47-4CBB-96BA-77B34CCDF55B}">
    <text>Nos sirve para indicar si el suelo (que ya sabemos que es de grano grueso) es una arena o una grava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8649-6B83-4FCB-9377-ACE5C18A3109}">
  <dimension ref="A1:L38"/>
  <sheetViews>
    <sheetView topLeftCell="A2" zoomScale="97" zoomScaleNormal="205" workbookViewId="0">
      <selection activeCell="A13" sqref="A13"/>
    </sheetView>
  </sheetViews>
  <sheetFormatPr baseColWidth="10" defaultRowHeight="15" x14ac:dyDescent="0.25"/>
  <cols>
    <col min="1" max="1" width="39.28515625" customWidth="1"/>
    <col min="2" max="2" width="10.85546875" customWidth="1"/>
  </cols>
  <sheetData>
    <row r="1" spans="1:12" ht="36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25">
      <c r="A2" t="s">
        <v>11</v>
      </c>
      <c r="C2">
        <f>3*25.4</f>
        <v>76.199999999999989</v>
      </c>
      <c r="D2">
        <f>1*25.4</f>
        <v>25.4</v>
      </c>
      <c r="E2">
        <f>3/4*25.4</f>
        <v>19.049999999999997</v>
      </c>
      <c r="F2">
        <v>4.75</v>
      </c>
      <c r="G2">
        <v>2</v>
      </c>
      <c r="H2">
        <v>0.42499999999999999</v>
      </c>
      <c r="I2">
        <v>0.15</v>
      </c>
      <c r="J2">
        <v>7.3999999999999996E-2</v>
      </c>
    </row>
    <row r="4" spans="1:12" x14ac:dyDescent="0.25">
      <c r="A4" t="s">
        <v>12</v>
      </c>
      <c r="B4">
        <v>62150</v>
      </c>
      <c r="C4">
        <v>6215</v>
      </c>
      <c r="D4">
        <v>6215</v>
      </c>
      <c r="E4">
        <v>4972</v>
      </c>
      <c r="F4">
        <v>13673</v>
      </c>
      <c r="G4">
        <v>6215</v>
      </c>
      <c r="H4">
        <v>6215</v>
      </c>
      <c r="I4">
        <v>12430</v>
      </c>
      <c r="J4">
        <v>3729</v>
      </c>
    </row>
    <row r="5" spans="1:12" x14ac:dyDescent="0.25">
      <c r="A5" t="s">
        <v>13</v>
      </c>
      <c r="B5">
        <f>+B4-C4</f>
        <v>55935</v>
      </c>
      <c r="C5">
        <v>0</v>
      </c>
      <c r="D5">
        <f>+D4</f>
        <v>6215</v>
      </c>
      <c r="E5">
        <f t="shared" ref="E5:J5" si="0">+E4</f>
        <v>4972</v>
      </c>
      <c r="F5">
        <f t="shared" si="0"/>
        <v>13673</v>
      </c>
      <c r="G5">
        <f t="shared" si="0"/>
        <v>6215</v>
      </c>
      <c r="H5">
        <f t="shared" si="0"/>
        <v>6215</v>
      </c>
      <c r="I5">
        <f t="shared" si="0"/>
        <v>12430</v>
      </c>
      <c r="J5">
        <f t="shared" si="0"/>
        <v>3729</v>
      </c>
    </row>
    <row r="6" spans="1:12" x14ac:dyDescent="0.25">
      <c r="A6" t="s">
        <v>14</v>
      </c>
      <c r="C6">
        <v>0</v>
      </c>
      <c r="D6">
        <f>+D5+C6</f>
        <v>6215</v>
      </c>
      <c r="E6">
        <f t="shared" ref="E6:J6" si="1">+E5+D6</f>
        <v>11187</v>
      </c>
      <c r="F6">
        <f t="shared" si="1"/>
        <v>24860</v>
      </c>
      <c r="G6">
        <f t="shared" si="1"/>
        <v>31075</v>
      </c>
      <c r="H6">
        <f t="shared" si="1"/>
        <v>37290</v>
      </c>
      <c r="I6">
        <f t="shared" si="1"/>
        <v>49720</v>
      </c>
      <c r="J6">
        <f t="shared" si="1"/>
        <v>53449</v>
      </c>
    </row>
    <row r="7" spans="1:12" x14ac:dyDescent="0.25">
      <c r="A7" t="s">
        <v>15</v>
      </c>
      <c r="C7" s="2">
        <f>+C6/$B$5</f>
        <v>0</v>
      </c>
      <c r="D7" s="2">
        <f t="shared" ref="D7:J7" si="2">+D6/$B$5</f>
        <v>0.1111111111111111</v>
      </c>
      <c r="E7" s="2">
        <f t="shared" si="2"/>
        <v>0.2</v>
      </c>
      <c r="F7" s="9">
        <f t="shared" si="2"/>
        <v>0.44444444444444442</v>
      </c>
      <c r="G7" s="2">
        <f t="shared" si="2"/>
        <v>0.55555555555555558</v>
      </c>
      <c r="H7" s="2">
        <f>+H6/$B$5</f>
        <v>0.66666666666666663</v>
      </c>
      <c r="I7" s="2">
        <f t="shared" si="2"/>
        <v>0.88888888888888884</v>
      </c>
      <c r="J7" s="2">
        <f t="shared" si="2"/>
        <v>0.9555555555555556</v>
      </c>
    </row>
    <row r="8" spans="1:12" x14ac:dyDescent="0.25">
      <c r="A8" t="s">
        <v>16</v>
      </c>
      <c r="C8" s="3">
        <f>1-C7</f>
        <v>1</v>
      </c>
      <c r="D8" s="3">
        <f t="shared" ref="D8:J8" si="3">1-D7</f>
        <v>0.88888888888888884</v>
      </c>
      <c r="E8" s="3">
        <f t="shared" si="3"/>
        <v>0.8</v>
      </c>
      <c r="F8" s="10">
        <f t="shared" si="3"/>
        <v>0.55555555555555558</v>
      </c>
      <c r="G8" s="3">
        <f t="shared" si="3"/>
        <v>0.44444444444444442</v>
      </c>
      <c r="H8" s="3">
        <f t="shared" si="3"/>
        <v>0.33333333333333337</v>
      </c>
      <c r="I8" s="3">
        <f t="shared" si="3"/>
        <v>0.11111111111111116</v>
      </c>
      <c r="J8" s="3">
        <f t="shared" si="3"/>
        <v>4.4444444444444398E-2</v>
      </c>
    </row>
    <row r="13" spans="1:12" x14ac:dyDescent="0.25">
      <c r="A13" s="20"/>
    </row>
    <row r="33" spans="3:6" x14ac:dyDescent="0.25">
      <c r="C33" t="s">
        <v>17</v>
      </c>
      <c r="D33">
        <v>6</v>
      </c>
      <c r="E33" t="s">
        <v>20</v>
      </c>
    </row>
    <row r="34" spans="3:6" x14ac:dyDescent="0.25">
      <c r="C34" t="s">
        <v>18</v>
      </c>
      <c r="D34">
        <v>0.15</v>
      </c>
      <c r="E34" t="s">
        <v>20</v>
      </c>
    </row>
    <row r="35" spans="3:6" x14ac:dyDescent="0.25">
      <c r="C35" t="s">
        <v>19</v>
      </c>
      <c r="D35">
        <v>0.35</v>
      </c>
      <c r="E35" t="s">
        <v>20</v>
      </c>
    </row>
    <row r="37" spans="3:6" x14ac:dyDescent="0.25">
      <c r="C37" t="s">
        <v>21</v>
      </c>
      <c r="D37">
        <f>+D33/D34</f>
        <v>40</v>
      </c>
    </row>
    <row r="38" spans="3:6" x14ac:dyDescent="0.25">
      <c r="C38" t="s">
        <v>22</v>
      </c>
      <c r="D38">
        <f>+D35*D35/(D33*D34)</f>
        <v>0.1361111111111111</v>
      </c>
      <c r="F38" s="4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6076-890F-44EB-8350-1DBFD7D510A4}">
  <dimension ref="A1:M68"/>
  <sheetViews>
    <sheetView tabSelected="1" zoomScale="80" zoomScaleNormal="145" workbookViewId="0">
      <selection activeCell="K15" sqref="K15"/>
    </sheetView>
  </sheetViews>
  <sheetFormatPr baseColWidth="10" defaultRowHeight="15" x14ac:dyDescent="0.25"/>
  <cols>
    <col min="1" max="1" width="40.85546875" bestFit="1" customWidth="1"/>
    <col min="2" max="2" width="20.140625" customWidth="1"/>
  </cols>
  <sheetData>
    <row r="1" spans="1:13" ht="36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31</v>
      </c>
      <c r="L1" s="1" t="s">
        <v>9</v>
      </c>
      <c r="M1" s="1" t="s">
        <v>10</v>
      </c>
    </row>
    <row r="2" spans="1:13" x14ac:dyDescent="0.25">
      <c r="A2" t="s">
        <v>11</v>
      </c>
      <c r="C2">
        <f>3*25.4</f>
        <v>76.199999999999989</v>
      </c>
      <c r="D2">
        <f>1*25.4</f>
        <v>25.4</v>
      </c>
      <c r="E2">
        <f>3/4*25.4</f>
        <v>19.049999999999997</v>
      </c>
      <c r="F2">
        <v>4.75</v>
      </c>
      <c r="G2">
        <v>2</v>
      </c>
      <c r="H2">
        <v>0.42499999999999999</v>
      </c>
      <c r="I2">
        <v>0.15</v>
      </c>
      <c r="J2">
        <v>7.3999999999999996E-2</v>
      </c>
    </row>
    <row r="4" spans="1:13" x14ac:dyDescent="0.25">
      <c r="A4" t="s">
        <v>13</v>
      </c>
      <c r="B4">
        <v>7500</v>
      </c>
      <c r="C4">
        <v>0</v>
      </c>
      <c r="D4">
        <v>1125</v>
      </c>
      <c r="E4">
        <v>1125</v>
      </c>
      <c r="F4">
        <v>1500</v>
      </c>
      <c r="G4">
        <v>600</v>
      </c>
      <c r="H4">
        <v>450</v>
      </c>
      <c r="I4">
        <v>1350</v>
      </c>
      <c r="J4">
        <v>600</v>
      </c>
      <c r="K4">
        <f>+B4-J5</f>
        <v>750</v>
      </c>
      <c r="L4">
        <v>15</v>
      </c>
      <c r="M4">
        <v>9</v>
      </c>
    </row>
    <row r="5" spans="1:13" x14ac:dyDescent="0.25">
      <c r="A5" t="s">
        <v>14</v>
      </c>
      <c r="C5">
        <v>0</v>
      </c>
      <c r="D5">
        <f>+D4+C5</f>
        <v>1125</v>
      </c>
      <c r="E5">
        <f t="shared" ref="E5:J5" si="0">+E4+D5</f>
        <v>2250</v>
      </c>
      <c r="F5">
        <f t="shared" si="0"/>
        <v>3750</v>
      </c>
      <c r="G5">
        <f t="shared" si="0"/>
        <v>4350</v>
      </c>
      <c r="H5">
        <f t="shared" si="0"/>
        <v>4800</v>
      </c>
      <c r="I5">
        <f t="shared" si="0"/>
        <v>6150</v>
      </c>
      <c r="J5">
        <f t="shared" si="0"/>
        <v>6750</v>
      </c>
    </row>
    <row r="6" spans="1:13" x14ac:dyDescent="0.25">
      <c r="A6" t="s">
        <v>15</v>
      </c>
      <c r="C6" s="5">
        <f>+C5/$B$4</f>
        <v>0</v>
      </c>
      <c r="D6" s="5">
        <f t="shared" ref="D6:J6" si="1">+D5/$B$4</f>
        <v>0.15</v>
      </c>
      <c r="E6" s="5">
        <f t="shared" si="1"/>
        <v>0.3</v>
      </c>
      <c r="F6" s="8">
        <f t="shared" si="1"/>
        <v>0.5</v>
      </c>
      <c r="G6" s="5">
        <f t="shared" si="1"/>
        <v>0.57999999999999996</v>
      </c>
      <c r="H6" s="5">
        <f t="shared" si="1"/>
        <v>0.64</v>
      </c>
      <c r="I6" s="5">
        <f t="shared" si="1"/>
        <v>0.82</v>
      </c>
      <c r="J6" s="5">
        <f t="shared" si="1"/>
        <v>0.9</v>
      </c>
      <c r="K6" s="5"/>
    </row>
    <row r="7" spans="1:13" x14ac:dyDescent="0.25">
      <c r="A7" t="s">
        <v>16</v>
      </c>
      <c r="C7" s="6">
        <f>1-C6</f>
        <v>1</v>
      </c>
      <c r="D7" s="6">
        <f t="shared" ref="D7:J7" si="2">1-D6</f>
        <v>0.85</v>
      </c>
      <c r="E7" s="6">
        <f t="shared" si="2"/>
        <v>0.7</v>
      </c>
      <c r="F7" s="7">
        <f t="shared" si="2"/>
        <v>0.5</v>
      </c>
      <c r="G7" s="6">
        <f t="shared" si="2"/>
        <v>0.42000000000000004</v>
      </c>
      <c r="H7" s="6">
        <f t="shared" si="2"/>
        <v>0.36</v>
      </c>
      <c r="I7" s="6">
        <f t="shared" si="2"/>
        <v>0.18000000000000005</v>
      </c>
      <c r="J7" s="6">
        <f t="shared" si="2"/>
        <v>9.9999999999999978E-2</v>
      </c>
      <c r="K7" s="6"/>
    </row>
    <row r="9" spans="1:13" x14ac:dyDescent="0.25">
      <c r="F9" s="11">
        <f>+F5/F11</f>
        <v>0.55555555555555558</v>
      </c>
      <c r="G9" s="12" t="s">
        <v>26</v>
      </c>
      <c r="H9" s="12"/>
      <c r="I9" s="13"/>
    </row>
    <row r="10" spans="1:13" x14ac:dyDescent="0.25">
      <c r="F10" s="14">
        <f>1-F9</f>
        <v>0.44444444444444442</v>
      </c>
      <c r="G10" s="15" t="s">
        <v>24</v>
      </c>
      <c r="H10" s="15"/>
      <c r="I10" s="16"/>
    </row>
    <row r="11" spans="1:13" x14ac:dyDescent="0.25">
      <c r="F11" s="17">
        <f>+B4-K4</f>
        <v>6750</v>
      </c>
      <c r="G11" s="18" t="s">
        <v>25</v>
      </c>
      <c r="H11" s="18"/>
      <c r="I11" s="19"/>
    </row>
    <row r="39" spans="2:5" x14ac:dyDescent="0.25">
      <c r="B39" t="s">
        <v>17</v>
      </c>
      <c r="C39">
        <v>9.5</v>
      </c>
      <c r="D39" t="s">
        <v>20</v>
      </c>
    </row>
    <row r="40" spans="2:5" x14ac:dyDescent="0.25">
      <c r="B40" t="s">
        <v>18</v>
      </c>
      <c r="C40">
        <v>7.3999999999999996E-2</v>
      </c>
      <c r="D40" t="s">
        <v>20</v>
      </c>
    </row>
    <row r="41" spans="2:5" x14ac:dyDescent="0.25">
      <c r="B41" t="s">
        <v>19</v>
      </c>
      <c r="C41">
        <v>0.3</v>
      </c>
      <c r="D41" t="s">
        <v>20</v>
      </c>
    </row>
    <row r="43" spans="2:5" x14ac:dyDescent="0.25">
      <c r="B43" t="s">
        <v>22</v>
      </c>
      <c r="C43">
        <f>+C41*C41/(C40*C39)</f>
        <v>0.12802275960170698</v>
      </c>
    </row>
    <row r="44" spans="2:5" x14ac:dyDescent="0.25">
      <c r="B44" t="s">
        <v>21</v>
      </c>
      <c r="C44">
        <f>+C39/C40</f>
        <v>128.37837837837839</v>
      </c>
      <c r="E44" s="4" t="s">
        <v>29</v>
      </c>
    </row>
    <row r="64" spans="2:3" x14ac:dyDescent="0.25">
      <c r="B64" t="s">
        <v>9</v>
      </c>
      <c r="C64">
        <v>15</v>
      </c>
    </row>
    <row r="65" spans="2:5" x14ac:dyDescent="0.25">
      <c r="B65" t="s">
        <v>10</v>
      </c>
      <c r="C65">
        <v>9</v>
      </c>
    </row>
    <row r="66" spans="2:5" x14ac:dyDescent="0.25">
      <c r="B66" t="s">
        <v>27</v>
      </c>
      <c r="C66">
        <f>+C64-C65</f>
        <v>6</v>
      </c>
      <c r="E66" s="4" t="s">
        <v>28</v>
      </c>
    </row>
    <row r="68" spans="2:5" x14ac:dyDescent="0.25">
      <c r="C68" s="4" t="s">
        <v>30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2</vt:lpstr>
      <vt:lpstr>item 3 - potente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2021-10-01T20:34:47Z</dcterms:created>
  <dcterms:modified xsi:type="dcterms:W3CDTF">2021-10-01T22:27:58Z</dcterms:modified>
</cp:coreProperties>
</file>